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-15" windowWidth="14190" windowHeight="7620"/>
  </bookViews>
  <sheets>
    <sheet name="集計結果" sheetId="7" r:id="rId1"/>
    <sheet name="問題" sheetId="8" r:id="rId2"/>
    <sheet name="解答" sheetId="9" r:id="rId3"/>
    <sheet name="連続型" sheetId="10" r:id="rId4"/>
    <sheet name="連続型解答" sheetId="11" r:id="rId5"/>
    <sheet name="離散化" sheetId="12" r:id="rId6"/>
  </sheets>
  <definedNames>
    <definedName name="_xlnm.Print_Area" localSheetId="2">解答!$A$1:$N$36</definedName>
    <definedName name="_xlnm.Print_Area" localSheetId="0">集計結果!$A$1:$M$36</definedName>
    <definedName name="_xlnm.Print_Area" localSheetId="1">問題!$A$1:$M$32</definedName>
    <definedName name="_xlnm.Print_Area" localSheetId="3">連続型!$A$1:$T$33</definedName>
    <definedName name="_xlnm.Print_Area" localSheetId="4">連続型解答!$A$1:$O$44</definedName>
  </definedNames>
  <calcPr calcId="145621"/>
  <pivotCaches>
    <pivotCache cacheId="0" r:id="rId7"/>
  </pivotCaches>
</workbook>
</file>

<file path=xl/calcChain.xml><?xml version="1.0" encoding="utf-8"?>
<calcChain xmlns="http://schemas.openxmlformats.org/spreadsheetml/2006/main">
  <c r="Q22" i="12" l="1"/>
  <c r="P22" i="12"/>
  <c r="O22" i="12"/>
  <c r="N22" i="12"/>
  <c r="M22" i="12"/>
  <c r="L22" i="12"/>
  <c r="K22" i="12"/>
  <c r="J22" i="12"/>
  <c r="I22" i="12"/>
  <c r="Q21" i="12"/>
  <c r="Q20" i="12"/>
  <c r="Q19" i="12"/>
  <c r="Q18" i="12"/>
  <c r="Q17" i="12"/>
  <c r="Q16" i="12"/>
  <c r="Q15" i="12"/>
  <c r="Q14" i="12"/>
  <c r="Q13" i="12"/>
  <c r="Q12" i="12"/>
  <c r="Q11" i="12"/>
  <c r="T11" i="12"/>
  <c r="P21" i="12"/>
  <c r="O21" i="12"/>
  <c r="N21" i="12"/>
  <c r="M21" i="12"/>
  <c r="L21" i="12"/>
  <c r="K21" i="12"/>
  <c r="J21" i="12"/>
  <c r="I21" i="12"/>
  <c r="P20" i="12"/>
  <c r="O20" i="12"/>
  <c r="N20" i="12"/>
  <c r="M20" i="12"/>
  <c r="L20" i="12"/>
  <c r="K20" i="12"/>
  <c r="J20" i="12"/>
  <c r="I20" i="12"/>
  <c r="P19" i="12"/>
  <c r="O19" i="12"/>
  <c r="N19" i="12"/>
  <c r="M19" i="12"/>
  <c r="L19" i="12"/>
  <c r="K19" i="12"/>
  <c r="J19" i="12"/>
  <c r="I19" i="12"/>
  <c r="P18" i="12"/>
  <c r="O18" i="12"/>
  <c r="N18" i="12"/>
  <c r="M18" i="12"/>
  <c r="L18" i="12"/>
  <c r="K18" i="12"/>
  <c r="J18" i="12"/>
  <c r="I18" i="12"/>
  <c r="P17" i="12"/>
  <c r="O17" i="12"/>
  <c r="N17" i="12"/>
  <c r="M17" i="12"/>
  <c r="L17" i="12"/>
  <c r="K17" i="12"/>
  <c r="J17" i="12"/>
  <c r="I17" i="12"/>
  <c r="P16" i="12"/>
  <c r="O16" i="12"/>
  <c r="N16" i="12"/>
  <c r="M16" i="12"/>
  <c r="L16" i="12"/>
  <c r="K16" i="12"/>
  <c r="J16" i="12"/>
  <c r="I16" i="12"/>
  <c r="P15" i="12"/>
  <c r="O15" i="12"/>
  <c r="N15" i="12"/>
  <c r="M15" i="12"/>
  <c r="L15" i="12"/>
  <c r="K15" i="12"/>
  <c r="J15" i="12"/>
  <c r="I15" i="12"/>
  <c r="P14" i="12"/>
  <c r="O14" i="12"/>
  <c r="N14" i="12"/>
  <c r="M14" i="12"/>
  <c r="L14" i="12"/>
  <c r="K14" i="12"/>
  <c r="J14" i="12"/>
  <c r="I14" i="12"/>
  <c r="P13" i="12"/>
  <c r="O13" i="12"/>
  <c r="N13" i="12"/>
  <c r="M13" i="12"/>
  <c r="L13" i="12"/>
  <c r="K13" i="12"/>
  <c r="J13" i="12"/>
  <c r="I13" i="12"/>
  <c r="P12" i="12"/>
  <c r="O12" i="12"/>
  <c r="N12" i="12"/>
  <c r="M12" i="12"/>
  <c r="L12" i="12"/>
  <c r="K12" i="12"/>
  <c r="J12" i="12"/>
  <c r="I12" i="12"/>
  <c r="J11" i="12"/>
  <c r="P11" i="12"/>
  <c r="O11" i="12"/>
  <c r="N11" i="12"/>
  <c r="M11" i="12"/>
  <c r="L11" i="12"/>
  <c r="K11" i="12"/>
  <c r="I11" i="12"/>
  <c r="I7" i="12"/>
  <c r="I6" i="12"/>
  <c r="H7" i="12"/>
  <c r="H6" i="12"/>
  <c r="L30" i="7" l="1"/>
  <c r="K30" i="7"/>
  <c r="J30" i="7"/>
  <c r="I30" i="7"/>
  <c r="H30" i="7"/>
  <c r="L29" i="7"/>
  <c r="K29" i="7"/>
  <c r="J29" i="7"/>
  <c r="I29" i="7"/>
  <c r="H29" i="7"/>
  <c r="L28" i="7"/>
  <c r="K28" i="7"/>
  <c r="J28" i="7"/>
  <c r="I28" i="7"/>
  <c r="I31" i="7" s="1"/>
  <c r="H28" i="7"/>
  <c r="L27" i="7"/>
  <c r="K27" i="7"/>
  <c r="J27" i="7"/>
  <c r="I27" i="7"/>
  <c r="H27" i="7"/>
  <c r="L31" i="7"/>
  <c r="K31" i="7"/>
  <c r="J31" i="7"/>
  <c r="M30" i="7"/>
  <c r="M29" i="7"/>
  <c r="M28" i="7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E7" i="12"/>
  <c r="D7" i="12"/>
  <c r="E6" i="12"/>
  <c r="D6" i="12"/>
  <c r="H31" i="7" l="1"/>
  <c r="M27" i="7"/>
  <c r="M31" i="7" s="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56" i="11" l="1"/>
  <c r="F6" i="11"/>
  <c r="B55" i="11"/>
  <c r="C55" i="11"/>
  <c r="F20" i="11"/>
  <c r="B54" i="11"/>
  <c r="B56" i="11"/>
  <c r="F11" i="11"/>
  <c r="F19" i="11"/>
  <c r="C54" i="11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5" i="11" l="1"/>
  <c r="I12" i="11"/>
  <c r="I29" i="11"/>
  <c r="I11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4" i="10"/>
  <c r="I27" i="10" l="1"/>
  <c r="I28" i="10"/>
  <c r="I25" i="10"/>
  <c r="I26" i="10"/>
  <c r="I23" i="10"/>
  <c r="I24" i="10"/>
  <c r="I21" i="10"/>
  <c r="I22" i="10"/>
  <c r="I9" i="10"/>
  <c r="I10" i="10"/>
  <c r="I6" i="10"/>
  <c r="I8" i="10"/>
  <c r="I7" i="10"/>
  <c r="J7" i="10"/>
  <c r="J6" i="10"/>
  <c r="J25" i="10"/>
  <c r="J21" i="10"/>
  <c r="J28" i="10"/>
  <c r="J24" i="10"/>
  <c r="J27" i="10"/>
  <c r="J23" i="10"/>
  <c r="J26" i="10"/>
  <c r="J22" i="10"/>
  <c r="J11" i="10"/>
  <c r="J9" i="10"/>
  <c r="J10" i="10"/>
  <c r="J8" i="10"/>
  <c r="F20" i="10"/>
  <c r="F19" i="10"/>
  <c r="F11" i="10"/>
  <c r="F6" i="10"/>
  <c r="C55" i="10"/>
  <c r="C56" i="10"/>
  <c r="B55" i="10"/>
  <c r="B56" i="10"/>
  <c r="C54" i="10"/>
  <c r="B54" i="10"/>
  <c r="L28" i="9"/>
  <c r="K28" i="9"/>
  <c r="J28" i="9"/>
  <c r="I28" i="9"/>
  <c r="H28" i="9"/>
  <c r="L27" i="9"/>
  <c r="K27" i="9"/>
  <c r="J27" i="9"/>
  <c r="I27" i="9"/>
  <c r="H27" i="9"/>
  <c r="L26" i="9"/>
  <c r="K26" i="9"/>
  <c r="J26" i="9"/>
  <c r="I26" i="9"/>
  <c r="H26" i="9"/>
  <c r="L25" i="9"/>
  <c r="L29" i="9" s="1"/>
  <c r="K25" i="9"/>
  <c r="J25" i="9"/>
  <c r="I25" i="9"/>
  <c r="H25" i="9"/>
  <c r="M25" i="9" s="1"/>
  <c r="H18" i="9"/>
  <c r="H17" i="9"/>
  <c r="H16" i="9"/>
  <c r="H15" i="9"/>
  <c r="H14" i="9"/>
  <c r="H9" i="9"/>
  <c r="H8" i="9"/>
  <c r="H7" i="9"/>
  <c r="H6" i="9"/>
  <c r="L29" i="8"/>
  <c r="K29" i="8"/>
  <c r="J29" i="8"/>
  <c r="I29" i="8"/>
  <c r="H29" i="8"/>
  <c r="M28" i="8"/>
  <c r="M27" i="8"/>
  <c r="M26" i="8"/>
  <c r="M25" i="8"/>
  <c r="I29" i="9" l="1"/>
  <c r="J29" i="9"/>
  <c r="M27" i="9"/>
  <c r="M26" i="9"/>
  <c r="M29" i="9" s="1"/>
  <c r="H10" i="9"/>
  <c r="H19" i="9"/>
  <c r="K29" i="9"/>
  <c r="M28" i="9"/>
  <c r="I12" i="10"/>
  <c r="L6" i="10" s="1"/>
  <c r="I29" i="10"/>
  <c r="K21" i="10" s="1"/>
  <c r="F15" i="10"/>
  <c r="M29" i="8"/>
  <c r="H29" i="9"/>
  <c r="H10" i="8"/>
  <c r="L7" i="10" l="1"/>
  <c r="L10" i="10"/>
  <c r="L8" i="10"/>
  <c r="L11" i="10"/>
  <c r="L9" i="10"/>
  <c r="K6" i="10"/>
  <c r="K11" i="10"/>
  <c r="K8" i="10"/>
  <c r="K9" i="10"/>
  <c r="K7" i="10"/>
  <c r="K10" i="10"/>
  <c r="K28" i="10"/>
  <c r="K24" i="10"/>
  <c r="K22" i="10"/>
  <c r="K26" i="10"/>
  <c r="K23" i="10"/>
  <c r="K27" i="10"/>
  <c r="K25" i="10"/>
  <c r="H19" i="8"/>
  <c r="K10" i="7"/>
  <c r="K9" i="7"/>
  <c r="K8" i="7"/>
  <c r="K7" i="7"/>
  <c r="K6" i="7"/>
  <c r="H9" i="7"/>
  <c r="H8" i="7"/>
  <c r="H7" i="7"/>
  <c r="H6" i="7"/>
  <c r="K12" i="10" l="1"/>
  <c r="K11" i="7"/>
  <c r="H10" i="7"/>
</calcChain>
</file>

<file path=xl/sharedStrings.xml><?xml version="1.0" encoding="utf-8"?>
<sst xmlns="http://schemas.openxmlformats.org/spreadsheetml/2006/main" count="415" uniqueCount="131">
  <si>
    <t>性別</t>
    <phoneticPr fontId="2"/>
  </si>
  <si>
    <t>血液型</t>
    <phoneticPr fontId="2"/>
  </si>
  <si>
    <t>連番</t>
    <rPh sb="0" eb="2">
      <t>レンバン</t>
    </rPh>
    <phoneticPr fontId="2"/>
  </si>
  <si>
    <t>単純集計</t>
    <rPh sb="0" eb="2">
      <t>タンジュン</t>
    </rPh>
    <rPh sb="2" eb="4">
      <t>シュウケイ</t>
    </rPh>
    <phoneticPr fontId="2"/>
  </si>
  <si>
    <t>　</t>
    <phoneticPr fontId="2"/>
  </si>
  <si>
    <t>血液型</t>
  </si>
  <si>
    <t>血液型</t>
    <rPh sb="0" eb="3">
      <t>ケツエキガタ</t>
    </rPh>
    <phoneticPr fontId="2"/>
  </si>
  <si>
    <t>A</t>
  </si>
  <si>
    <t>O</t>
  </si>
  <si>
    <t>B</t>
  </si>
  <si>
    <t>AB</t>
  </si>
  <si>
    <t>A</t>
    <phoneticPr fontId="2"/>
  </si>
  <si>
    <t>B</t>
    <phoneticPr fontId="2"/>
  </si>
  <si>
    <t>O</t>
    <phoneticPr fontId="2"/>
  </si>
  <si>
    <t>AB</t>
    <phoneticPr fontId="2"/>
  </si>
  <si>
    <t>計</t>
  </si>
  <si>
    <t>計</t>
    <rPh sb="0" eb="1">
      <t>ケイ</t>
    </rPh>
    <phoneticPr fontId="2"/>
  </si>
  <si>
    <t>職業分類</t>
  </si>
  <si>
    <t>職業分類</t>
    <rPh sb="2" eb="4">
      <t>ブンルイ</t>
    </rPh>
    <phoneticPr fontId="2"/>
  </si>
  <si>
    <t>職業分類</t>
    <rPh sb="0" eb="2">
      <t>ショクギョウ</t>
    </rPh>
    <rPh sb="2" eb="4">
      <t>ブンルイ</t>
    </rPh>
    <phoneticPr fontId="2"/>
  </si>
  <si>
    <t>　</t>
    <phoneticPr fontId="2"/>
  </si>
  <si>
    <t>クロス集計（ピボットテーブル）</t>
    <rPh sb="3" eb="5">
      <t>シュウケイ</t>
    </rPh>
    <phoneticPr fontId="2"/>
  </si>
  <si>
    <t xml:space="preserve">データの個数 </t>
  </si>
  <si>
    <t>A</t>
    <phoneticPr fontId="2"/>
  </si>
  <si>
    <t>B</t>
    <phoneticPr fontId="2"/>
  </si>
  <si>
    <t>O</t>
    <phoneticPr fontId="2"/>
  </si>
  <si>
    <t>AB</t>
    <phoneticPr fontId="2"/>
  </si>
  <si>
    <t>問題：左側のデータからつぎの空白欄に集計します</t>
    <rPh sb="0" eb="2">
      <t>モンダイ</t>
    </rPh>
    <rPh sb="3" eb="4">
      <t>ヒダリ</t>
    </rPh>
    <rPh sb="4" eb="5">
      <t>ガワ</t>
    </rPh>
    <rPh sb="14" eb="16">
      <t>クウハク</t>
    </rPh>
    <rPh sb="16" eb="17">
      <t>ラン</t>
    </rPh>
    <rPh sb="18" eb="20">
      <t>シュウケイ</t>
    </rPh>
    <phoneticPr fontId="2"/>
  </si>
  <si>
    <t>=countif(範囲、条件)</t>
    <rPh sb="9" eb="11">
      <t>ハンイ</t>
    </rPh>
    <rPh sb="12" eb="14">
      <t>ジョウケン</t>
    </rPh>
    <phoneticPr fontId="2"/>
  </si>
  <si>
    <t>copy + paste</t>
    <phoneticPr fontId="2"/>
  </si>
  <si>
    <t>(1)H25のセルへ入力
横にコピぺ</t>
    <rPh sb="10" eb="12">
      <t>ニュウリョク</t>
    </rPh>
    <rPh sb="13" eb="14">
      <t>ヨコ</t>
    </rPh>
    <phoneticPr fontId="2"/>
  </si>
  <si>
    <t>(2) H25：L25を選んでから
H26：H28（下）にコピペ</t>
    <rPh sb="12" eb="13">
      <t>エラ</t>
    </rPh>
    <rPh sb="26" eb="27">
      <t>シタ</t>
    </rPh>
    <phoneticPr fontId="2"/>
  </si>
  <si>
    <t xml:space="preserve"> </t>
    <phoneticPr fontId="2"/>
  </si>
  <si>
    <t>H6 &lt;- "=COUNTIF($C$2:$C$26,G6)"</t>
    <phoneticPr fontId="2"/>
  </si>
  <si>
    <t>H25 &lt;-
"=COUNTIFS
($C$2:$C$26,$G25,$D$2:$D$26,H$24)"</t>
    <phoneticPr fontId="2"/>
  </si>
  <si>
    <t>　</t>
    <phoneticPr fontId="2"/>
  </si>
  <si>
    <t>　</t>
    <phoneticPr fontId="2"/>
  </si>
  <si>
    <t>　　</t>
    <phoneticPr fontId="2"/>
  </si>
  <si>
    <t>　</t>
    <phoneticPr fontId="2"/>
  </si>
  <si>
    <t>★連続型データでの以上と以下や未満、超の場合に変更するにはどうしたらよいか</t>
    <rPh sb="1" eb="4">
      <t>レンゾクガタ</t>
    </rPh>
    <rPh sb="9" eb="11">
      <t>イジョウ</t>
    </rPh>
    <rPh sb="12" eb="14">
      <t>イカ</t>
    </rPh>
    <rPh sb="15" eb="17">
      <t>ミマン</t>
    </rPh>
    <rPh sb="18" eb="19">
      <t>チョウ</t>
    </rPh>
    <rPh sb="20" eb="22">
      <t>バアイ</t>
    </rPh>
    <rPh sb="23" eb="25">
      <t>ヘンコウ</t>
    </rPh>
    <phoneticPr fontId="2"/>
  </si>
  <si>
    <t>連続型の分類</t>
    <rPh sb="0" eb="3">
      <t>レンゾクガタ</t>
    </rPh>
    <rPh sb="4" eb="6">
      <t>ブンルイ</t>
    </rPh>
    <phoneticPr fontId="2"/>
  </si>
  <si>
    <t>体重</t>
    <rPh sb="0" eb="2">
      <t>タイジュウ</t>
    </rPh>
    <phoneticPr fontId="2"/>
  </si>
  <si>
    <t>身長</t>
    <rPh sb="0" eb="2">
      <t>シンチョウ</t>
    </rPh>
    <phoneticPr fontId="2"/>
  </si>
  <si>
    <t>BMI</t>
    <phoneticPr fontId="2"/>
  </si>
  <si>
    <t>平均</t>
    <rPh sb="0" eb="2">
      <t>ヘイキン</t>
    </rPh>
    <phoneticPr fontId="2"/>
  </si>
  <si>
    <t>最大値</t>
    <rPh sb="0" eb="2">
      <t>サイダイ</t>
    </rPh>
    <rPh sb="2" eb="3">
      <t>チ</t>
    </rPh>
    <phoneticPr fontId="2"/>
  </si>
  <si>
    <t>最小値</t>
    <rPh sb="0" eb="3">
      <t>サイショウチ</t>
    </rPh>
    <phoneticPr fontId="2"/>
  </si>
  <si>
    <t>区間</t>
    <rPh sb="0" eb="2">
      <t>クカン</t>
    </rPh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</si>
  <si>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</si>
  <si>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</si>
  <si>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最小</t>
    <rPh sb="0" eb="2">
      <t>サイショウ</t>
    </rPh>
    <phoneticPr fontId="2"/>
  </si>
  <si>
    <t>差</t>
    <rPh sb="0" eb="1">
      <t>サ</t>
    </rPh>
    <phoneticPr fontId="2"/>
  </si>
  <si>
    <t>度数</t>
    <rPh sb="0" eb="2">
      <t>ドスウ</t>
    </rPh>
    <phoneticPr fontId="2"/>
  </si>
  <si>
    <t xml:space="preserve"> </t>
    <phoneticPr fontId="2"/>
  </si>
  <si>
    <t>最大</t>
    <rPh sb="0" eb="2">
      <t>サイダイ</t>
    </rPh>
    <phoneticPr fontId="2"/>
  </si>
  <si>
    <t>累積度数</t>
    <rPh sb="0" eb="2">
      <t>ルイセキ</t>
    </rPh>
    <rPh sb="2" eb="4">
      <t>ドスウ</t>
    </rPh>
    <phoneticPr fontId="2"/>
  </si>
  <si>
    <t>比率</t>
    <rPh sb="0" eb="2">
      <t>ヒリツ</t>
    </rPh>
    <phoneticPr fontId="2"/>
  </si>
  <si>
    <t>身長の度数分布</t>
    <rPh sb="0" eb="2">
      <t>シンチョウ</t>
    </rPh>
    <rPh sb="3" eb="5">
      <t>ドスウ</t>
    </rPh>
    <rPh sb="5" eb="7">
      <t>ブンプ</t>
    </rPh>
    <phoneticPr fontId="2"/>
  </si>
  <si>
    <t>体重の度数分布</t>
    <rPh sb="0" eb="2">
      <t>タイジュウ</t>
    </rPh>
    <rPh sb="3" eb="5">
      <t>ドスウ</t>
    </rPh>
    <rPh sb="5" eb="7">
      <t>ブンプ</t>
    </rPh>
    <phoneticPr fontId="2"/>
  </si>
  <si>
    <t>区間</t>
    <rPh sb="0" eb="2">
      <t>クカン</t>
    </rPh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</si>
  <si>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</si>
  <si>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</si>
  <si>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度数</t>
    <rPh sb="0" eb="2">
      <t>ドスウ</t>
    </rPh>
    <phoneticPr fontId="2"/>
  </si>
  <si>
    <t>累積度数</t>
    <rPh sb="0" eb="2">
      <t>ルイセキ</t>
    </rPh>
    <rPh sb="2" eb="4">
      <t>ドスウ</t>
    </rPh>
    <phoneticPr fontId="2"/>
  </si>
  <si>
    <t>比率</t>
    <rPh sb="0" eb="2">
      <t>ヒリツ</t>
    </rPh>
    <phoneticPr fontId="2"/>
  </si>
  <si>
    <t>最小</t>
    <rPh sb="0" eb="2">
      <t>サイショウ</t>
    </rPh>
    <phoneticPr fontId="2"/>
  </si>
  <si>
    <t xml:space="preserve"> </t>
    <phoneticPr fontId="2"/>
  </si>
  <si>
    <t>最大</t>
    <rPh sb="0" eb="2">
      <t>サイダイ</t>
    </rPh>
    <phoneticPr fontId="2"/>
  </si>
  <si>
    <t>&lt;=63.00</t>
    <phoneticPr fontId="2"/>
  </si>
  <si>
    <t>&lt;=65.00</t>
    <phoneticPr fontId="2"/>
  </si>
  <si>
    <t>&lt;=67.00</t>
    <phoneticPr fontId="2"/>
  </si>
  <si>
    <t>&lt;=69.00</t>
    <phoneticPr fontId="2"/>
  </si>
  <si>
    <t>&lt;=71.00</t>
    <phoneticPr fontId="2"/>
  </si>
  <si>
    <t>&lt;=73.00</t>
    <phoneticPr fontId="2"/>
  </si>
  <si>
    <t>&lt;=75.00</t>
    <phoneticPr fontId="2"/>
  </si>
  <si>
    <t>&lt;=77.00</t>
    <phoneticPr fontId="2"/>
  </si>
  <si>
    <t>計</t>
    <rPh sb="0" eb="1">
      <t>ケイ</t>
    </rPh>
    <phoneticPr fontId="2"/>
  </si>
  <si>
    <t>&lt;=66.99</t>
    <phoneticPr fontId="2"/>
  </si>
  <si>
    <t>&lt;=64.99</t>
    <phoneticPr fontId="2"/>
  </si>
  <si>
    <t>&lt;=68.99</t>
    <phoneticPr fontId="2"/>
  </si>
  <si>
    <t>&lt;=70.99</t>
    <phoneticPr fontId="2"/>
  </si>
  <si>
    <t>&lt;=72.99</t>
    <phoneticPr fontId="2"/>
  </si>
  <si>
    <t>&lt;=74.99</t>
    <phoneticPr fontId="2"/>
  </si>
  <si>
    <t>&lt;=76.99</t>
    <phoneticPr fontId="2"/>
  </si>
  <si>
    <t>&lt;=78.99</t>
    <phoneticPr fontId="2"/>
  </si>
  <si>
    <t>&lt;=166.00</t>
    <phoneticPr fontId="2"/>
  </si>
  <si>
    <t>&lt;=171.00</t>
    <phoneticPr fontId="2"/>
  </si>
  <si>
    <t>&lt;=176.00</t>
    <phoneticPr fontId="2"/>
  </si>
  <si>
    <t>&lt;=181.00</t>
    <phoneticPr fontId="2"/>
  </si>
  <si>
    <t>&lt;=186.00</t>
    <phoneticPr fontId="2"/>
  </si>
  <si>
    <t>&lt;=165.99</t>
    <phoneticPr fontId="2"/>
  </si>
  <si>
    <t>&lt;=170.99</t>
    <phoneticPr fontId="2"/>
  </si>
  <si>
    <t>&lt;=175.99</t>
    <phoneticPr fontId="2"/>
  </si>
  <si>
    <t>&lt;=180.99</t>
    <phoneticPr fontId="2"/>
  </si>
  <si>
    <t>&lt;=185.99</t>
    <phoneticPr fontId="2"/>
  </si>
  <si>
    <t>&lt;=190.99</t>
    <phoneticPr fontId="2"/>
  </si>
  <si>
    <t>累積比率</t>
    <rPh sb="0" eb="2">
      <t>ルイセキ</t>
    </rPh>
    <rPh sb="2" eb="4">
      <t>ヒリツ</t>
    </rPh>
    <phoneticPr fontId="2"/>
  </si>
  <si>
    <t>&lt;=161.00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</si>
  <si>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</si>
  <si>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</si>
  <si>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</si>
  <si>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</si>
  <si>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</si>
  <si>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計</t>
    <rPh sb="0" eb="1">
      <t>ケイ</t>
    </rPh>
    <phoneticPr fontId="2"/>
  </si>
  <si>
    <t>&lt;=161.00</t>
    <phoneticPr fontId="2"/>
  </si>
  <si>
    <t>&lt;=165.99</t>
    <phoneticPr fontId="2"/>
  </si>
  <si>
    <t>連続データの階級への類別</t>
    <rPh sb="0" eb="2">
      <t>レンゾク</t>
    </rPh>
    <rPh sb="6" eb="8">
      <t>カイキュウ</t>
    </rPh>
    <rPh sb="10" eb="11">
      <t>ルイ</t>
    </rPh>
    <rPh sb="11" eb="12">
      <t>ベツ</t>
    </rPh>
    <phoneticPr fontId="2"/>
  </si>
  <si>
    <t>データ１</t>
    <phoneticPr fontId="2"/>
  </si>
  <si>
    <t>データ２</t>
    <phoneticPr fontId="2"/>
  </si>
  <si>
    <t>データ１</t>
    <phoneticPr fontId="2"/>
  </si>
  <si>
    <t>身長</t>
    <rPh sb="0" eb="2">
      <t>シンチョウ</t>
    </rPh>
    <phoneticPr fontId="3"/>
  </si>
  <si>
    <t>体重</t>
    <rPh sb="0" eb="2">
      <t>タイジュウ</t>
    </rPh>
    <phoneticPr fontId="3"/>
  </si>
  <si>
    <t>=IF(ROUND(A6,-1)-A6&gt;0,ROUND(A6,-1)-5,ROUND(A6,-1))</t>
    <phoneticPr fontId="2"/>
  </si>
  <si>
    <t>round(数値,桁数)</t>
    <rPh sb="6" eb="8">
      <t>スウチ</t>
    </rPh>
    <rPh sb="9" eb="11">
      <t>ケタスウ</t>
    </rPh>
    <phoneticPr fontId="3"/>
  </si>
  <si>
    <t>y=round(x,-1)</t>
    <phoneticPr fontId="3"/>
  </si>
  <si>
    <t>=if(y-x&gt;0,y-5,y)</t>
    <phoneticPr fontId="3"/>
  </si>
  <si>
    <t>答え（5刻み）</t>
    <rPh sb="0" eb="1">
      <t>コタ</t>
    </rPh>
    <rPh sb="4" eb="5">
      <t>キザ</t>
    </rPh>
    <phoneticPr fontId="3"/>
  </si>
  <si>
    <t>(1)H27のセルへ入力
横にコピぺ</t>
    <rPh sb="10" eb="12">
      <t>ニュウリョク</t>
    </rPh>
    <rPh sb="13" eb="14">
      <t>ヨコ</t>
    </rPh>
    <phoneticPr fontId="2"/>
  </si>
  <si>
    <t>H27 &lt;-
"=COUNTIFS
($C$2:$C$26,$G27,$D$2:$D$26,H$26)"</t>
    <phoneticPr fontId="2"/>
  </si>
  <si>
    <t>(2) H27：L27を選んでから
H28：H30（下）にコピペ</t>
    <rPh sb="12" eb="13">
      <t>エラ</t>
    </rPh>
    <rPh sb="26" eb="27">
      <t>シタ</t>
    </rPh>
    <phoneticPr fontId="2"/>
  </si>
  <si>
    <t>クロス集計=countifs(範囲１、条件１、範囲２、条件２）</t>
    <rPh sb="3" eb="5">
      <t>シュウケイ</t>
    </rPh>
    <rPh sb="15" eb="17">
      <t>ハンイ</t>
    </rPh>
    <rPh sb="19" eb="21">
      <t>ジョウケン</t>
    </rPh>
    <rPh sb="23" eb="25">
      <t>ハンイ</t>
    </rPh>
    <rPh sb="27" eb="29">
      <t>ジョウケン</t>
    </rPh>
    <phoneticPr fontId="2"/>
  </si>
  <si>
    <t>=countifs(血液型のデータ範囲, 血液型の値, 職業分類のデータ範囲, 職業分類の値)</t>
    <rPh sb="10" eb="13">
      <t>ケツエキガタ</t>
    </rPh>
    <rPh sb="17" eb="19">
      <t>ハンイ</t>
    </rPh>
    <rPh sb="21" eb="24">
      <t>ケツエキガタ</t>
    </rPh>
    <rPh sb="25" eb="26">
      <t>チ</t>
    </rPh>
    <rPh sb="28" eb="30">
      <t>ショクギョウ</t>
    </rPh>
    <rPh sb="30" eb="32">
      <t>ブンルイ</t>
    </rPh>
    <rPh sb="36" eb="38">
      <t>ハンイ</t>
    </rPh>
    <rPh sb="40" eb="42">
      <t>ショクギョウ</t>
    </rPh>
    <rPh sb="42" eb="44">
      <t>ブンルイ</t>
    </rPh>
    <rPh sb="45" eb="46">
      <t>アタイ</t>
    </rPh>
    <phoneticPr fontId="2"/>
  </si>
  <si>
    <t>類別化（離散化）データ</t>
    <rPh sb="0" eb="2">
      <t>ルイベツ</t>
    </rPh>
    <rPh sb="2" eb="3">
      <t>カ</t>
    </rPh>
    <rPh sb="4" eb="7">
      <t>リサンカ</t>
    </rPh>
    <phoneticPr fontId="2"/>
  </si>
  <si>
    <t>オリジナルデータ</t>
    <phoneticPr fontId="2"/>
  </si>
  <si>
    <t>=max</t>
    <phoneticPr fontId="2"/>
  </si>
  <si>
    <t>=min</t>
    <phoneticPr fontId="2"/>
  </si>
  <si>
    <t>身長の階級値</t>
    <rPh sb="0" eb="2">
      <t>シンチョウ</t>
    </rPh>
    <rPh sb="3" eb="6">
      <t>カイキュウチ</t>
    </rPh>
    <phoneticPr fontId="2"/>
  </si>
  <si>
    <t>体重の階級値</t>
    <rPh sb="0" eb="2">
      <t>タイジュウ</t>
    </rPh>
    <rPh sb="3" eb="6">
      <t>カイキュウチ</t>
    </rPh>
    <phoneticPr fontId="2"/>
  </si>
  <si>
    <t>　</t>
    <phoneticPr fontId="2"/>
  </si>
  <si>
    <t>計</t>
    <rPh sb="0" eb="1">
      <t>ケイ</t>
    </rPh>
    <phoneticPr fontId="2"/>
  </si>
  <si>
    <t>連番</t>
    <rPh sb="0" eb="2">
      <t>レンバン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</si>
</sst>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NumberFormat="1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0" borderId="0" xfId="0" quotePrefix="1" applyAlignment="1">
      <alignment vertical="top" wrapText="1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2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2" fontId="0" fillId="0" borderId="9" xfId="0" applyNumberFormat="1" applyBorder="1">
      <alignment vertical="center"/>
    </xf>
    <xf numFmtId="0" fontId="0" fillId="0" borderId="11" xfId="0" applyBorder="1">
      <alignment vertical="center"/>
    </xf>
    <xf numFmtId="1" fontId="0" fillId="0" borderId="11" xfId="0" applyNumberFormat="1" applyBorder="1">
      <alignment vertical="center"/>
    </xf>
    <xf numFmtId="2" fontId="0" fillId="0" borderId="12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1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" xfId="0" quotePrefix="1" applyBorder="1">
      <alignment vertical="center"/>
    </xf>
    <xf numFmtId="0" fontId="0" fillId="7" borderId="0" xfId="0" quotePrefix="1" applyFill="1" applyBorder="1">
      <alignment vertical="center"/>
    </xf>
    <xf numFmtId="0" fontId="0" fillId="0" borderId="0" xfId="0" quotePrefix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8" borderId="1" xfId="0" quotePrefix="1" applyFill="1" applyBorder="1">
      <alignment vertical="center"/>
    </xf>
    <xf numFmtId="0" fontId="0" fillId="8" borderId="14" xfId="0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8" borderId="4" xfId="0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連続型!$G$3</c:f>
              <c:strCache>
                <c:ptCount val="1"/>
                <c:pt idx="0">
                  <c:v>身長の度数分布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cat>
            <c:strRef>
              <c:f>連続型!$H$6:$H$11</c:f>
              <c:strCache>
                <c:ptCount val="6"/>
                <c:pt idx="0">
                  <c:v>&lt;=165.99</c:v>
                </c:pt>
                <c:pt idx="1">
                  <c:v>&lt;=170.99</c:v>
                </c:pt>
                <c:pt idx="2">
                  <c:v>&lt;=175.99</c:v>
                </c:pt>
                <c:pt idx="3">
                  <c:v>&lt;=180.99</c:v>
                </c:pt>
                <c:pt idx="4">
                  <c:v>&lt;=185.99</c:v>
                </c:pt>
                <c:pt idx="5">
                  <c:v>&lt;=190.99</c:v>
                </c:pt>
              </c:strCache>
            </c:strRef>
          </c:cat>
          <c:val>
            <c:numRef>
              <c:f>連続型!$K$6:$K$11</c:f>
              <c:numCache>
                <c:formatCode>0.00</c:formatCode>
                <c:ptCount val="6"/>
                <c:pt idx="0">
                  <c:v>0.2</c:v>
                </c:pt>
                <c:pt idx="1">
                  <c:v>0.26</c:v>
                </c:pt>
                <c:pt idx="2">
                  <c:v>0.22</c:v>
                </c:pt>
                <c:pt idx="3">
                  <c:v>0.22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axId val="259049728"/>
        <c:axId val="259059712"/>
      </c:barChart>
      <c:catAx>
        <c:axId val="25904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9059712"/>
        <c:crosses val="autoZero"/>
        <c:auto val="1"/>
        <c:lblAlgn val="ctr"/>
        <c:lblOffset val="100"/>
        <c:noMultiLvlLbl val="0"/>
      </c:catAx>
      <c:valAx>
        <c:axId val="259059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590497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連続型!$G$3</c:f>
              <c:strCache>
                <c:ptCount val="1"/>
                <c:pt idx="0">
                  <c:v>身長の度数分布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cat>
            <c:strRef>
              <c:f>連続型!$H$6:$H$11</c:f>
              <c:strCache>
                <c:ptCount val="6"/>
                <c:pt idx="0">
                  <c:v>&lt;=165.99</c:v>
                </c:pt>
                <c:pt idx="1">
                  <c:v>&lt;=170.99</c:v>
                </c:pt>
                <c:pt idx="2">
                  <c:v>&lt;=175.99</c:v>
                </c:pt>
                <c:pt idx="3">
                  <c:v>&lt;=180.99</c:v>
                </c:pt>
                <c:pt idx="4">
                  <c:v>&lt;=185.99</c:v>
                </c:pt>
                <c:pt idx="5">
                  <c:v>&lt;=190.99</c:v>
                </c:pt>
              </c:strCache>
            </c:strRef>
          </c:cat>
          <c:val>
            <c:numRef>
              <c:f>連続型!$K$6:$K$11</c:f>
              <c:numCache>
                <c:formatCode>0.00</c:formatCode>
                <c:ptCount val="6"/>
                <c:pt idx="0">
                  <c:v>0.2</c:v>
                </c:pt>
                <c:pt idx="1">
                  <c:v>0.26</c:v>
                </c:pt>
                <c:pt idx="2">
                  <c:v>0.22</c:v>
                </c:pt>
                <c:pt idx="3">
                  <c:v>0.22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axId val="259228032"/>
        <c:axId val="259229568"/>
      </c:barChart>
      <c:catAx>
        <c:axId val="259228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9229568"/>
        <c:crosses val="autoZero"/>
        <c:auto val="1"/>
        <c:lblAlgn val="ctr"/>
        <c:lblOffset val="100"/>
        <c:noMultiLvlLbl val="0"/>
      </c:catAx>
      <c:valAx>
        <c:axId val="259229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592280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409574</xdr:colOff>
      <xdr:row>0</xdr:row>
      <xdr:rowOff>133349</xdr:rowOff>
    </xdr:from>
    <xdr:to>
      <xdr:col>19</xdr:col>
      <xdr:colOff>228599</xdr:colOff>
      <xdr:row>20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409574</xdr:colOff>
      <xdr:row>0</xdr:row>
      <xdr:rowOff>133349</xdr:rowOff>
    </xdr:from>
    <xdr:to>
      <xdr:col>19</xdr:col>
      <xdr:colOff>228599</xdr:colOff>
      <xdr:row>20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obacho" refreshedDate="41906.405761226852" createdVersion="4" refreshedVersion="4" minRefreshableVersion="3" recordCount="25">
  <cacheSource type="worksheet">
    <worksheetSource ref="B1:D26" sheet="集計結果"/>
  </cacheSource>
  <cacheFields count="3">
    <cacheField name="性別" numFmtId="0">
      <sharedItems containsSemiMixedTypes="0" containsString="0" containsNumber="1" containsInteger="1" minValue="1" maxValue="2"/>
    </cacheField>
    <cacheField name="血液型" numFmtId="0">
      <sharedItems count="4">
        <s v="A"/>
        <s v="O"/>
        <s v="B"/>
        <s v="AB"/>
      </sharedItems>
    </cacheField>
    <cacheField name="職業分類" numFmtId="0">
      <sharedItems containsSemiMixedTypes="0" containsString="0" containsNumber="1" containsInteger="1" minValue="1" maxValue="5" count="5">
        <n v="3"/>
        <n v="1"/>
        <n v="4"/>
        <n v="5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"/>
    <x v="0"/>
    <x v="0"/>
  </r>
  <r>
    <n v="2"/>
    <x v="1"/>
    <x v="0"/>
  </r>
  <r>
    <n v="2"/>
    <x v="0"/>
    <x v="1"/>
  </r>
  <r>
    <n v="1"/>
    <x v="1"/>
    <x v="1"/>
  </r>
  <r>
    <n v="2"/>
    <x v="1"/>
    <x v="0"/>
  </r>
  <r>
    <n v="2"/>
    <x v="1"/>
    <x v="1"/>
  </r>
  <r>
    <n v="1"/>
    <x v="2"/>
    <x v="1"/>
  </r>
  <r>
    <n v="1"/>
    <x v="0"/>
    <x v="1"/>
  </r>
  <r>
    <n v="2"/>
    <x v="2"/>
    <x v="0"/>
  </r>
  <r>
    <n v="1"/>
    <x v="1"/>
    <x v="1"/>
  </r>
  <r>
    <n v="1"/>
    <x v="1"/>
    <x v="0"/>
  </r>
  <r>
    <n v="1"/>
    <x v="0"/>
    <x v="1"/>
  </r>
  <r>
    <n v="1"/>
    <x v="3"/>
    <x v="1"/>
  </r>
  <r>
    <n v="1"/>
    <x v="0"/>
    <x v="1"/>
  </r>
  <r>
    <n v="1"/>
    <x v="2"/>
    <x v="1"/>
  </r>
  <r>
    <n v="1"/>
    <x v="1"/>
    <x v="2"/>
  </r>
  <r>
    <n v="2"/>
    <x v="1"/>
    <x v="1"/>
  </r>
  <r>
    <n v="1"/>
    <x v="0"/>
    <x v="3"/>
  </r>
  <r>
    <n v="1"/>
    <x v="2"/>
    <x v="1"/>
  </r>
  <r>
    <n v="1"/>
    <x v="1"/>
    <x v="0"/>
  </r>
  <r>
    <n v="2"/>
    <x v="1"/>
    <x v="4"/>
  </r>
  <r>
    <n v="2"/>
    <x v="0"/>
    <x v="0"/>
  </r>
  <r>
    <n v="1"/>
    <x v="1"/>
    <x v="1"/>
  </r>
  <r>
    <n v="1"/>
    <x v="0"/>
    <x v="1"/>
  </r>
  <r>
    <n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0" applyNumberFormats="0" applyBorderFormats="0" applyFontFormats="0" applyPatternFormats="0" applyAlignmentFormats="0" applyWidthHeightFormats="1" dataCaption="値" grandTotalCaption="計" updatedVersion="4" minRefreshableVersion="3" useAutoFormatting="1" itemPrintTitles="1" createdVersion="4" indent="0" outline="1" outlineData="1" multipleFieldFilters="0" rowHeaderCaption="血液型" colHeaderCaption="職業分類">
  <location ref="G16:M22" firstHeaderRow="1" firstDataRow="2" firstDataCol="1"/>
  <pivotFields count="3">
    <pivotField dataField="1" showAll="0"/>
    <pivotField axis="axisRow" showAll="0">
      <items count="5">
        <item x="0"/>
        <item x="3"/>
        <item x="2"/>
        <item x="1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データの個数 " fld="0" subtotal="count" baseField="1" baseItem="1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19" workbookViewId="0">
      <selection activeCell="E7" sqref="E7"/>
    </sheetView>
  </sheetViews>
  <sheetFormatPr defaultRowHeight="13.5" x14ac:dyDescent="0.15"/>
  <cols>
    <col min="4" max="4" width="10" customWidth="1"/>
    <col min="6" max="6" width="5.125" customWidth="1"/>
    <col min="7" max="7" width="14.5" customWidth="1"/>
    <col min="8" max="8" width="3.875" customWidth="1"/>
    <col min="9" max="12" width="2.875" customWidth="1"/>
    <col min="13" max="13" width="18" customWidth="1"/>
    <col min="14" max="14" width="11" customWidth="1"/>
    <col min="15" max="15" width="4.375" customWidth="1"/>
    <col min="16" max="19" width="3.875" customWidth="1"/>
    <col min="20" max="20" width="5.25" customWidth="1"/>
  </cols>
  <sheetData>
    <row r="1" spans="1:11" ht="15" x14ac:dyDescent="0.15">
      <c r="A1" s="4" t="s">
        <v>2</v>
      </c>
      <c r="B1" s="5" t="s">
        <v>0</v>
      </c>
      <c r="C1" s="5" t="s">
        <v>1</v>
      </c>
      <c r="D1" s="5" t="s">
        <v>18</v>
      </c>
    </row>
    <row r="2" spans="1:11" ht="15" x14ac:dyDescent="0.15">
      <c r="A2" s="6">
        <v>1</v>
      </c>
      <c r="B2" s="7">
        <v>1</v>
      </c>
      <c r="C2" s="7" t="s">
        <v>7</v>
      </c>
      <c r="D2" s="7">
        <v>3</v>
      </c>
    </row>
    <row r="3" spans="1:11" ht="15" x14ac:dyDescent="0.15">
      <c r="A3" s="6">
        <v>2</v>
      </c>
      <c r="B3" s="7">
        <v>2</v>
      </c>
      <c r="C3" s="7" t="s">
        <v>8</v>
      </c>
      <c r="D3" s="7">
        <v>3</v>
      </c>
    </row>
    <row r="4" spans="1:11" ht="15" x14ac:dyDescent="0.15">
      <c r="A4" s="6">
        <v>3</v>
      </c>
      <c r="B4" s="7">
        <v>2</v>
      </c>
      <c r="C4" s="7" t="s">
        <v>7</v>
      </c>
      <c r="D4" s="7">
        <v>1</v>
      </c>
      <c r="G4" t="s">
        <v>3</v>
      </c>
    </row>
    <row r="5" spans="1:11" ht="15" x14ac:dyDescent="0.15">
      <c r="A5" s="6">
        <v>4</v>
      </c>
      <c r="B5" s="7">
        <v>1</v>
      </c>
      <c r="C5" s="7" t="s">
        <v>8</v>
      </c>
      <c r="D5" s="7">
        <v>1</v>
      </c>
      <c r="F5" t="s">
        <v>4</v>
      </c>
      <c r="G5" s="9" t="s">
        <v>6</v>
      </c>
      <c r="J5" s="9" t="s">
        <v>19</v>
      </c>
    </row>
    <row r="6" spans="1:11" ht="15" x14ac:dyDescent="0.15">
      <c r="A6" s="6">
        <v>5</v>
      </c>
      <c r="B6" s="7">
        <v>2</v>
      </c>
      <c r="C6" s="7" t="s">
        <v>8</v>
      </c>
      <c r="D6" s="7">
        <v>3</v>
      </c>
      <c r="G6" s="6" t="s">
        <v>11</v>
      </c>
      <c r="H6" s="6">
        <f>COUNTIF($C$2:$C$26,G6)</f>
        <v>8</v>
      </c>
      <c r="J6" s="6">
        <v>1</v>
      </c>
      <c r="K6" s="6">
        <f>COUNTIF($D$2:$D$26,J6)</f>
        <v>14</v>
      </c>
    </row>
    <row r="7" spans="1:11" ht="15" x14ac:dyDescent="0.15">
      <c r="A7" s="6">
        <v>6</v>
      </c>
      <c r="B7" s="7">
        <v>2</v>
      </c>
      <c r="C7" s="7" t="s">
        <v>8</v>
      </c>
      <c r="D7" s="7">
        <v>1</v>
      </c>
      <c r="G7" s="6" t="s">
        <v>12</v>
      </c>
      <c r="H7" s="6">
        <f t="shared" ref="H7:H9" si="0">COUNTIF($C$2:$C$26,G7)</f>
        <v>4</v>
      </c>
      <c r="J7" s="6">
        <v>2</v>
      </c>
      <c r="K7" s="6">
        <f t="shared" ref="K7:K10" si="1">COUNTIF($D$2:$D$26,J7)</f>
        <v>1</v>
      </c>
    </row>
    <row r="8" spans="1:11" ht="15" x14ac:dyDescent="0.15">
      <c r="A8" s="6">
        <v>7</v>
      </c>
      <c r="B8" s="7">
        <v>1</v>
      </c>
      <c r="C8" s="7" t="s">
        <v>9</v>
      </c>
      <c r="D8" s="7">
        <v>1</v>
      </c>
      <c r="G8" s="6" t="s">
        <v>13</v>
      </c>
      <c r="H8" s="6">
        <f t="shared" si="0"/>
        <v>12</v>
      </c>
      <c r="J8" s="6">
        <v>3</v>
      </c>
      <c r="K8" s="6">
        <f t="shared" si="1"/>
        <v>8</v>
      </c>
    </row>
    <row r="9" spans="1:11" ht="15" x14ac:dyDescent="0.15">
      <c r="A9" s="6">
        <v>8</v>
      </c>
      <c r="B9" s="7">
        <v>1</v>
      </c>
      <c r="C9" s="7" t="s">
        <v>7</v>
      </c>
      <c r="D9" s="7">
        <v>1</v>
      </c>
      <c r="G9" s="6" t="s">
        <v>14</v>
      </c>
      <c r="H9" s="6">
        <f t="shared" si="0"/>
        <v>1</v>
      </c>
      <c r="J9" s="6">
        <v>4</v>
      </c>
      <c r="K9" s="6">
        <f t="shared" si="1"/>
        <v>1</v>
      </c>
    </row>
    <row r="10" spans="1:11" ht="15" x14ac:dyDescent="0.15">
      <c r="A10" s="6">
        <v>9</v>
      </c>
      <c r="B10" s="7">
        <v>2</v>
      </c>
      <c r="C10" s="7" t="s">
        <v>9</v>
      </c>
      <c r="D10" s="7">
        <v>3</v>
      </c>
      <c r="G10" s="9" t="s">
        <v>16</v>
      </c>
      <c r="H10">
        <f>SUM(H6:H9)</f>
        <v>25</v>
      </c>
      <c r="J10" s="6">
        <v>5</v>
      </c>
      <c r="K10" s="6">
        <f t="shared" si="1"/>
        <v>1</v>
      </c>
    </row>
    <row r="11" spans="1:11" ht="15" x14ac:dyDescent="0.15">
      <c r="A11" s="6">
        <v>10</v>
      </c>
      <c r="B11" s="7">
        <v>1</v>
      </c>
      <c r="C11" s="7" t="s">
        <v>8</v>
      </c>
      <c r="D11" s="7">
        <v>1</v>
      </c>
      <c r="J11" s="9" t="s">
        <v>16</v>
      </c>
      <c r="K11">
        <f>SUM(K6:K10)</f>
        <v>25</v>
      </c>
    </row>
    <row r="12" spans="1:11" ht="15" x14ac:dyDescent="0.15">
      <c r="A12" s="6">
        <v>11</v>
      </c>
      <c r="B12" s="7">
        <v>1</v>
      </c>
      <c r="C12" s="7" t="s">
        <v>8</v>
      </c>
      <c r="D12" s="7">
        <v>3</v>
      </c>
    </row>
    <row r="13" spans="1:11" ht="15" x14ac:dyDescent="0.15">
      <c r="A13" s="6">
        <v>12</v>
      </c>
      <c r="B13" s="7">
        <v>1</v>
      </c>
      <c r="C13" s="7" t="s">
        <v>7</v>
      </c>
      <c r="D13" s="7">
        <v>1</v>
      </c>
    </row>
    <row r="14" spans="1:11" ht="15" x14ac:dyDescent="0.15">
      <c r="A14" s="6">
        <v>13</v>
      </c>
      <c r="B14" s="7">
        <v>1</v>
      </c>
      <c r="C14" s="7" t="s">
        <v>10</v>
      </c>
      <c r="D14" s="7">
        <v>1</v>
      </c>
      <c r="F14" t="s">
        <v>20</v>
      </c>
    </row>
    <row r="15" spans="1:11" ht="15" x14ac:dyDescent="0.15">
      <c r="A15" s="6">
        <v>14</v>
      </c>
      <c r="B15" s="7">
        <v>1</v>
      </c>
      <c r="C15" s="7" t="s">
        <v>7</v>
      </c>
      <c r="D15" s="7">
        <v>1</v>
      </c>
      <c r="G15" t="s">
        <v>21</v>
      </c>
    </row>
    <row r="16" spans="1:11" ht="15" x14ac:dyDescent="0.15">
      <c r="A16" s="6">
        <v>15</v>
      </c>
      <c r="B16" s="7">
        <v>1</v>
      </c>
      <c r="C16" s="7" t="s">
        <v>9</v>
      </c>
      <c r="D16" s="7">
        <v>1</v>
      </c>
      <c r="G16" s="2" t="s">
        <v>22</v>
      </c>
      <c r="H16" s="2" t="s">
        <v>17</v>
      </c>
    </row>
    <row r="17" spans="1:13" ht="15" x14ac:dyDescent="0.15">
      <c r="A17" s="6">
        <v>16</v>
      </c>
      <c r="B17" s="7">
        <v>1</v>
      </c>
      <c r="C17" s="7" t="s">
        <v>8</v>
      </c>
      <c r="D17" s="7">
        <v>4</v>
      </c>
      <c r="G17" s="2" t="s">
        <v>5</v>
      </c>
      <c r="H17">
        <v>1</v>
      </c>
      <c r="I17">
        <v>2</v>
      </c>
      <c r="J17">
        <v>3</v>
      </c>
      <c r="K17">
        <v>4</v>
      </c>
      <c r="L17">
        <v>5</v>
      </c>
      <c r="M17" t="s">
        <v>15</v>
      </c>
    </row>
    <row r="18" spans="1:13" ht="15" x14ac:dyDescent="0.15">
      <c r="A18" s="6">
        <v>17</v>
      </c>
      <c r="B18" s="7">
        <v>2</v>
      </c>
      <c r="C18" s="7" t="s">
        <v>8</v>
      </c>
      <c r="D18" s="7">
        <v>1</v>
      </c>
      <c r="G18" s="10" t="s">
        <v>7</v>
      </c>
      <c r="H18" s="8">
        <v>5</v>
      </c>
      <c r="I18" s="8"/>
      <c r="J18" s="8">
        <v>2</v>
      </c>
      <c r="K18" s="8"/>
      <c r="L18" s="8">
        <v>1</v>
      </c>
      <c r="M18" s="8">
        <v>8</v>
      </c>
    </row>
    <row r="19" spans="1:13" ht="15" x14ac:dyDescent="0.15">
      <c r="A19" s="6">
        <v>18</v>
      </c>
      <c r="B19" s="7">
        <v>1</v>
      </c>
      <c r="C19" s="7" t="s">
        <v>7</v>
      </c>
      <c r="D19" s="7">
        <v>5</v>
      </c>
      <c r="G19" s="10" t="s">
        <v>10</v>
      </c>
      <c r="H19" s="8">
        <v>1</v>
      </c>
      <c r="I19" s="8"/>
      <c r="J19" s="8"/>
      <c r="K19" s="8"/>
      <c r="L19" s="8"/>
      <c r="M19" s="8">
        <v>1</v>
      </c>
    </row>
    <row r="20" spans="1:13" ht="15" x14ac:dyDescent="0.15">
      <c r="A20" s="6">
        <v>19</v>
      </c>
      <c r="B20" s="7">
        <v>1</v>
      </c>
      <c r="C20" s="7" t="s">
        <v>9</v>
      </c>
      <c r="D20" s="7">
        <v>1</v>
      </c>
      <c r="G20" s="10" t="s">
        <v>9</v>
      </c>
      <c r="H20" s="8">
        <v>3</v>
      </c>
      <c r="I20" s="8"/>
      <c r="J20" s="8">
        <v>1</v>
      </c>
      <c r="K20" s="8"/>
      <c r="L20" s="8"/>
      <c r="M20" s="8">
        <v>4</v>
      </c>
    </row>
    <row r="21" spans="1:13" ht="15" x14ac:dyDescent="0.15">
      <c r="A21" s="6">
        <v>20</v>
      </c>
      <c r="B21" s="7">
        <v>1</v>
      </c>
      <c r="C21" s="7" t="s">
        <v>8</v>
      </c>
      <c r="D21" s="7">
        <v>3</v>
      </c>
      <c r="G21" s="10" t="s">
        <v>8</v>
      </c>
      <c r="H21" s="8">
        <v>5</v>
      </c>
      <c r="I21" s="8">
        <v>1</v>
      </c>
      <c r="J21" s="8">
        <v>5</v>
      </c>
      <c r="K21" s="8">
        <v>1</v>
      </c>
      <c r="L21" s="8"/>
      <c r="M21" s="8">
        <v>12</v>
      </c>
    </row>
    <row r="22" spans="1:13" ht="15" x14ac:dyDescent="0.15">
      <c r="A22" s="6">
        <v>21</v>
      </c>
      <c r="B22" s="7">
        <v>2</v>
      </c>
      <c r="C22" s="7" t="s">
        <v>8</v>
      </c>
      <c r="D22" s="7">
        <v>2</v>
      </c>
      <c r="F22" s="3" t="s">
        <v>4</v>
      </c>
      <c r="G22" s="3" t="s">
        <v>15</v>
      </c>
      <c r="H22" s="1">
        <v>14</v>
      </c>
      <c r="I22" s="1">
        <v>1</v>
      </c>
      <c r="J22" s="1">
        <v>8</v>
      </c>
      <c r="K22" s="1">
        <v>1</v>
      </c>
      <c r="L22" s="1">
        <v>1</v>
      </c>
      <c r="M22" s="1">
        <v>25</v>
      </c>
    </row>
    <row r="23" spans="1:13" ht="15" x14ac:dyDescent="0.15">
      <c r="A23" s="6">
        <v>22</v>
      </c>
      <c r="B23" s="7">
        <v>2</v>
      </c>
      <c r="C23" s="7" t="s">
        <v>7</v>
      </c>
      <c r="D23" s="7">
        <v>3</v>
      </c>
    </row>
    <row r="24" spans="1:13" ht="15" x14ac:dyDescent="0.15">
      <c r="A24" s="6">
        <v>23</v>
      </c>
      <c r="B24" s="7">
        <v>1</v>
      </c>
      <c r="C24" s="7" t="s">
        <v>8</v>
      </c>
      <c r="D24" s="7">
        <v>1</v>
      </c>
      <c r="G24" t="s">
        <v>120</v>
      </c>
    </row>
    <row r="25" spans="1:13" ht="15" x14ac:dyDescent="0.15">
      <c r="A25" s="6">
        <v>24</v>
      </c>
      <c r="B25" s="7">
        <v>1</v>
      </c>
      <c r="C25" s="7" t="s">
        <v>7</v>
      </c>
      <c r="D25" s="7">
        <v>1</v>
      </c>
      <c r="G25" t="s">
        <v>32</v>
      </c>
      <c r="H25" s="44" t="s">
        <v>19</v>
      </c>
      <c r="I25" s="45"/>
      <c r="J25" s="45"/>
      <c r="K25" s="45"/>
      <c r="L25" s="46"/>
    </row>
    <row r="26" spans="1:13" ht="15" x14ac:dyDescent="0.15">
      <c r="A26" s="6">
        <v>25</v>
      </c>
      <c r="B26" s="7">
        <v>2</v>
      </c>
      <c r="C26" s="7" t="s">
        <v>8</v>
      </c>
      <c r="D26" s="7">
        <v>3</v>
      </c>
      <c r="G26" s="9" t="s">
        <v>6</v>
      </c>
      <c r="H26" s="10">
        <v>1</v>
      </c>
      <c r="I26" s="10">
        <v>2</v>
      </c>
      <c r="J26" s="10">
        <v>3</v>
      </c>
      <c r="K26" s="10">
        <v>4</v>
      </c>
      <c r="L26" s="10">
        <v>5</v>
      </c>
      <c r="M26" s="14" t="s">
        <v>16</v>
      </c>
    </row>
    <row r="27" spans="1:13" x14ac:dyDescent="0.15">
      <c r="G27" s="6" t="s">
        <v>23</v>
      </c>
      <c r="H27" s="6">
        <f>COUNTIFS($C$2:$C$26,$G27,$D$2:$D$26,H$26)</f>
        <v>5</v>
      </c>
      <c r="I27" s="6">
        <f t="shared" ref="I27:L30" si="2">COUNTIFS($C$2:$C$26,$G27,$D$2:$D$26,I$26)</f>
        <v>0</v>
      </c>
      <c r="J27" s="6">
        <f t="shared" si="2"/>
        <v>2</v>
      </c>
      <c r="K27" s="6">
        <f t="shared" si="2"/>
        <v>0</v>
      </c>
      <c r="L27" s="6">
        <f t="shared" si="2"/>
        <v>1</v>
      </c>
      <c r="M27" s="15">
        <f>SUM(H27:L27)</f>
        <v>8</v>
      </c>
    </row>
    <row r="28" spans="1:13" x14ac:dyDescent="0.15">
      <c r="G28" s="6" t="s">
        <v>24</v>
      </c>
      <c r="H28" s="6">
        <f t="shared" ref="H28:H30" si="3">COUNTIFS($C$2:$C$26,$G28,$D$2:$D$26,H$26)</f>
        <v>3</v>
      </c>
      <c r="I28" s="6">
        <f t="shared" si="2"/>
        <v>0</v>
      </c>
      <c r="J28" s="6">
        <f t="shared" si="2"/>
        <v>1</v>
      </c>
      <c r="K28" s="6">
        <f t="shared" si="2"/>
        <v>0</v>
      </c>
      <c r="L28" s="6">
        <f t="shared" si="2"/>
        <v>0</v>
      </c>
      <c r="M28" s="15">
        <f t="shared" ref="M28:M30" si="4">SUM(H28:L28)</f>
        <v>4</v>
      </c>
    </row>
    <row r="29" spans="1:13" x14ac:dyDescent="0.15">
      <c r="G29" s="6" t="s">
        <v>25</v>
      </c>
      <c r="H29" s="6">
        <f t="shared" si="3"/>
        <v>5</v>
      </c>
      <c r="I29" s="6">
        <f t="shared" si="2"/>
        <v>1</v>
      </c>
      <c r="J29" s="6">
        <f t="shared" si="2"/>
        <v>5</v>
      </c>
      <c r="K29" s="6">
        <f t="shared" si="2"/>
        <v>1</v>
      </c>
      <c r="L29" s="6">
        <f t="shared" si="2"/>
        <v>0</v>
      </c>
      <c r="M29" s="15">
        <f t="shared" si="4"/>
        <v>12</v>
      </c>
    </row>
    <row r="30" spans="1:13" x14ac:dyDescent="0.15">
      <c r="G30" s="6" t="s">
        <v>26</v>
      </c>
      <c r="H30" s="6">
        <f t="shared" si="3"/>
        <v>1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15">
        <f t="shared" si="4"/>
        <v>1</v>
      </c>
    </row>
    <row r="31" spans="1:13" x14ac:dyDescent="0.15">
      <c r="G31" t="s">
        <v>16</v>
      </c>
      <c r="H31" s="6">
        <f>SUM(H27:H30)</f>
        <v>14</v>
      </c>
      <c r="I31" s="6">
        <f t="shared" ref="I31:L31" si="5">SUM(I27:I30)</f>
        <v>1</v>
      </c>
      <c r="J31" s="6">
        <f t="shared" si="5"/>
        <v>8</v>
      </c>
      <c r="K31" s="6">
        <f t="shared" si="5"/>
        <v>1</v>
      </c>
      <c r="L31" s="6">
        <f t="shared" si="5"/>
        <v>1</v>
      </c>
      <c r="M31" s="16">
        <f>SUM(M27:M30)</f>
        <v>25</v>
      </c>
    </row>
    <row r="33" spans="7:13" ht="48" customHeight="1" x14ac:dyDescent="0.15">
      <c r="G33" s="18" t="s">
        <v>117</v>
      </c>
      <c r="H33" s="51" t="s">
        <v>118</v>
      </c>
      <c r="I33" s="51"/>
      <c r="J33" s="51"/>
      <c r="K33" s="51"/>
      <c r="L33" s="51"/>
      <c r="M33" s="51"/>
    </row>
    <row r="34" spans="7:13" ht="50.25" customHeight="1" x14ac:dyDescent="0.15">
      <c r="G34" s="18"/>
      <c r="H34" s="51" t="s">
        <v>121</v>
      </c>
      <c r="I34" s="51"/>
      <c r="J34" s="51"/>
      <c r="K34" s="51"/>
      <c r="L34" s="51"/>
      <c r="M34" s="51"/>
    </row>
    <row r="35" spans="7:13" ht="54" x14ac:dyDescent="0.15">
      <c r="G35" s="13" t="s">
        <v>119</v>
      </c>
    </row>
  </sheetData>
  <mergeCells count="2">
    <mergeCell ref="H33:M33"/>
    <mergeCell ref="H34:M34"/>
  </mergeCells>
  <phoneticPr fontId="2"/>
  <printOptions headings="1"/>
  <pageMargins left="0.70866141732283472" right="0.70866141732283472" top="0.74803149606299213" bottom="0.74803149606299213" header="0.31496062992125984" footer="0.31496062992125984"/>
  <pageSetup paperSize="9"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/>
  </sheetViews>
  <sheetFormatPr defaultRowHeight="13.5" x14ac:dyDescent="0.15"/>
  <cols>
    <col min="4" max="4" width="10" customWidth="1"/>
    <col min="6" max="6" width="6.875" customWidth="1"/>
    <col min="7" max="7" width="14.5" customWidth="1"/>
    <col min="8" max="8" width="7" customWidth="1"/>
    <col min="9" max="12" width="6.5" customWidth="1"/>
    <col min="13" max="13" width="5.75" customWidth="1"/>
    <col min="14" max="14" width="11" customWidth="1"/>
    <col min="15" max="15" width="4.375" customWidth="1"/>
    <col min="16" max="19" width="3.875" customWidth="1"/>
    <col min="20" max="20" width="5.25" customWidth="1"/>
  </cols>
  <sheetData>
    <row r="1" spans="1:11" ht="15" x14ac:dyDescent="0.15">
      <c r="A1" s="4" t="s">
        <v>2</v>
      </c>
      <c r="B1" s="5" t="s">
        <v>0</v>
      </c>
      <c r="C1" s="5" t="s">
        <v>1</v>
      </c>
      <c r="D1" s="5" t="s">
        <v>18</v>
      </c>
    </row>
    <row r="2" spans="1:11" ht="15" x14ac:dyDescent="0.15">
      <c r="A2" s="6">
        <v>1</v>
      </c>
      <c r="B2" s="7">
        <v>1</v>
      </c>
      <c r="C2" s="7" t="s">
        <v>7</v>
      </c>
      <c r="D2" s="7">
        <v>3</v>
      </c>
      <c r="G2" s="11" t="s">
        <v>27</v>
      </c>
      <c r="H2" s="11"/>
      <c r="I2" s="11"/>
      <c r="J2" s="11"/>
      <c r="K2" s="11"/>
    </row>
    <row r="3" spans="1:11" ht="15" x14ac:dyDescent="0.15">
      <c r="A3" s="6">
        <v>2</v>
      </c>
      <c r="B3" s="7">
        <v>2</v>
      </c>
      <c r="C3" s="7" t="s">
        <v>8</v>
      </c>
      <c r="D3" s="7">
        <v>3</v>
      </c>
    </row>
    <row r="4" spans="1:11" ht="15" x14ac:dyDescent="0.15">
      <c r="A4" s="6">
        <v>3</v>
      </c>
      <c r="B4" s="7">
        <v>2</v>
      </c>
      <c r="C4" s="7" t="s">
        <v>7</v>
      </c>
      <c r="D4" s="7">
        <v>1</v>
      </c>
      <c r="G4" t="s">
        <v>3</v>
      </c>
      <c r="H4" s="12" t="s">
        <v>28</v>
      </c>
    </row>
    <row r="5" spans="1:11" ht="15" x14ac:dyDescent="0.15">
      <c r="A5" s="6">
        <v>4</v>
      </c>
      <c r="B5" s="7">
        <v>1</v>
      </c>
      <c r="C5" s="7" t="s">
        <v>8</v>
      </c>
      <c r="D5" s="7">
        <v>1</v>
      </c>
      <c r="F5" t="s">
        <v>4</v>
      </c>
      <c r="G5" s="9" t="s">
        <v>6</v>
      </c>
    </row>
    <row r="6" spans="1:11" ht="15" x14ac:dyDescent="0.15">
      <c r="A6" s="6">
        <v>5</v>
      </c>
      <c r="B6" s="7">
        <v>2</v>
      </c>
      <c r="C6" s="7" t="s">
        <v>8</v>
      </c>
      <c r="D6" s="7">
        <v>3</v>
      </c>
      <c r="G6" s="6" t="s">
        <v>11</v>
      </c>
      <c r="H6" s="6" t="s">
        <v>35</v>
      </c>
      <c r="I6" s="12" t="s">
        <v>33</v>
      </c>
    </row>
    <row r="7" spans="1:11" ht="15" x14ac:dyDescent="0.15">
      <c r="A7" s="6">
        <v>6</v>
      </c>
      <c r="B7" s="7">
        <v>2</v>
      </c>
      <c r="C7" s="7" t="s">
        <v>8</v>
      </c>
      <c r="D7" s="7">
        <v>1</v>
      </c>
      <c r="G7" s="6" t="s">
        <v>12</v>
      </c>
      <c r="H7" s="6" t="s">
        <v>35</v>
      </c>
      <c r="I7" s="12" t="s">
        <v>29</v>
      </c>
    </row>
    <row r="8" spans="1:11" ht="15" x14ac:dyDescent="0.15">
      <c r="A8" s="6">
        <v>7</v>
      </c>
      <c r="B8" s="7">
        <v>1</v>
      </c>
      <c r="C8" s="7" t="s">
        <v>9</v>
      </c>
      <c r="D8" s="7">
        <v>1</v>
      </c>
      <c r="G8" s="6" t="s">
        <v>13</v>
      </c>
      <c r="H8" s="6" t="s">
        <v>36</v>
      </c>
      <c r="I8" s="12" t="s">
        <v>29</v>
      </c>
    </row>
    <row r="9" spans="1:11" ht="15" x14ac:dyDescent="0.15">
      <c r="A9" s="6">
        <v>8</v>
      </c>
      <c r="B9" s="7">
        <v>1</v>
      </c>
      <c r="C9" s="7" t="s">
        <v>7</v>
      </c>
      <c r="D9" s="7">
        <v>1</v>
      </c>
      <c r="G9" s="6" t="s">
        <v>14</v>
      </c>
      <c r="H9" s="6" t="s">
        <v>35</v>
      </c>
      <c r="I9" s="12" t="s">
        <v>29</v>
      </c>
    </row>
    <row r="10" spans="1:11" ht="15" x14ac:dyDescent="0.15">
      <c r="A10" s="6">
        <v>9</v>
      </c>
      <c r="B10" s="7">
        <v>2</v>
      </c>
      <c r="C10" s="7" t="s">
        <v>9</v>
      </c>
      <c r="D10" s="7">
        <v>3</v>
      </c>
      <c r="G10" s="9" t="s">
        <v>16</v>
      </c>
      <c r="H10" s="17">
        <f>SUM(H6:H9)</f>
        <v>0</v>
      </c>
    </row>
    <row r="11" spans="1:11" ht="15" x14ac:dyDescent="0.15">
      <c r="A11" s="6">
        <v>10</v>
      </c>
      <c r="B11" s="7">
        <v>1</v>
      </c>
      <c r="C11" s="7" t="s">
        <v>8</v>
      </c>
      <c r="D11" s="7">
        <v>1</v>
      </c>
    </row>
    <row r="12" spans="1:11" ht="15" x14ac:dyDescent="0.15">
      <c r="A12" s="6">
        <v>11</v>
      </c>
      <c r="B12" s="7">
        <v>1</v>
      </c>
      <c r="C12" s="7" t="s">
        <v>8</v>
      </c>
      <c r="D12" s="7">
        <v>3</v>
      </c>
    </row>
    <row r="13" spans="1:11" ht="15" x14ac:dyDescent="0.15">
      <c r="A13" s="6">
        <v>12</v>
      </c>
      <c r="B13" s="7">
        <v>1</v>
      </c>
      <c r="C13" s="7" t="s">
        <v>7</v>
      </c>
      <c r="D13" s="7">
        <v>1</v>
      </c>
      <c r="G13" s="9" t="s">
        <v>19</v>
      </c>
    </row>
    <row r="14" spans="1:11" ht="15" x14ac:dyDescent="0.15">
      <c r="A14" s="6">
        <v>13</v>
      </c>
      <c r="B14" s="7">
        <v>1</v>
      </c>
      <c r="C14" s="7" t="s">
        <v>10</v>
      </c>
      <c r="D14" s="7">
        <v>1</v>
      </c>
      <c r="F14" t="s">
        <v>20</v>
      </c>
      <c r="G14" s="10">
        <v>1</v>
      </c>
      <c r="H14" s="6" t="s">
        <v>35</v>
      </c>
    </row>
    <row r="15" spans="1:11" ht="15" x14ac:dyDescent="0.15">
      <c r="A15" s="6">
        <v>14</v>
      </c>
      <c r="B15" s="7">
        <v>1</v>
      </c>
      <c r="C15" s="7" t="s">
        <v>7</v>
      </c>
      <c r="D15" s="7">
        <v>1</v>
      </c>
      <c r="G15" s="10">
        <v>2</v>
      </c>
      <c r="H15" s="6" t="s">
        <v>35</v>
      </c>
    </row>
    <row r="16" spans="1:11" ht="15" x14ac:dyDescent="0.15">
      <c r="A16" s="6">
        <v>15</v>
      </c>
      <c r="B16" s="7">
        <v>1</v>
      </c>
      <c r="C16" s="7" t="s">
        <v>9</v>
      </c>
      <c r="D16" s="7">
        <v>1</v>
      </c>
      <c r="G16" s="10">
        <v>3</v>
      </c>
      <c r="H16" s="6" t="s">
        <v>35</v>
      </c>
    </row>
    <row r="17" spans="1:13" ht="15" x14ac:dyDescent="0.15">
      <c r="A17" s="6">
        <v>16</v>
      </c>
      <c r="B17" s="7">
        <v>1</v>
      </c>
      <c r="C17" s="7" t="s">
        <v>8</v>
      </c>
      <c r="D17" s="7">
        <v>4</v>
      </c>
      <c r="G17" s="10">
        <v>4</v>
      </c>
      <c r="H17" s="6" t="s">
        <v>35</v>
      </c>
    </row>
    <row r="18" spans="1:13" ht="15" x14ac:dyDescent="0.15">
      <c r="A18" s="6">
        <v>17</v>
      </c>
      <c r="B18" s="7">
        <v>2</v>
      </c>
      <c r="C18" s="7" t="s">
        <v>8</v>
      </c>
      <c r="D18" s="7">
        <v>1</v>
      </c>
      <c r="G18" s="10">
        <v>5</v>
      </c>
      <c r="H18" s="6" t="s">
        <v>35</v>
      </c>
    </row>
    <row r="19" spans="1:13" ht="15" x14ac:dyDescent="0.15">
      <c r="A19" s="6">
        <v>18</v>
      </c>
      <c r="B19" s="7">
        <v>1</v>
      </c>
      <c r="C19" s="7" t="s">
        <v>7</v>
      </c>
      <c r="D19" s="7">
        <v>5</v>
      </c>
      <c r="G19" s="9" t="s">
        <v>16</v>
      </c>
      <c r="H19" s="17">
        <f>SUM(H14:H18)</f>
        <v>0</v>
      </c>
    </row>
    <row r="20" spans="1:13" ht="15" x14ac:dyDescent="0.15">
      <c r="A20" s="6">
        <v>19</v>
      </c>
      <c r="B20" s="7">
        <v>1</v>
      </c>
      <c r="C20" s="7" t="s">
        <v>9</v>
      </c>
      <c r="D20" s="7">
        <v>1</v>
      </c>
    </row>
    <row r="21" spans="1:13" ht="15" x14ac:dyDescent="0.15">
      <c r="A21" s="6">
        <v>20</v>
      </c>
      <c r="B21" s="7">
        <v>1</v>
      </c>
      <c r="C21" s="7" t="s">
        <v>8</v>
      </c>
      <c r="D21" s="7">
        <v>3</v>
      </c>
    </row>
    <row r="22" spans="1:13" ht="15" x14ac:dyDescent="0.15">
      <c r="A22" s="6">
        <v>21</v>
      </c>
      <c r="B22" s="7">
        <v>2</v>
      </c>
      <c r="C22" s="7" t="s">
        <v>8</v>
      </c>
      <c r="D22" s="7">
        <v>2</v>
      </c>
      <c r="F22" s="3" t="s">
        <v>4</v>
      </c>
      <c r="G22" t="s">
        <v>120</v>
      </c>
    </row>
    <row r="23" spans="1:13" ht="15" x14ac:dyDescent="0.15">
      <c r="A23" s="6">
        <v>22</v>
      </c>
      <c r="B23" s="7">
        <v>2</v>
      </c>
      <c r="C23" s="7" t="s">
        <v>7</v>
      </c>
      <c r="D23" s="7">
        <v>3</v>
      </c>
      <c r="G23" t="s">
        <v>32</v>
      </c>
      <c r="H23" s="52" t="s">
        <v>19</v>
      </c>
      <c r="I23" s="53"/>
      <c r="J23" s="53"/>
      <c r="K23" s="53"/>
      <c r="L23" s="54"/>
    </row>
    <row r="24" spans="1:13" ht="15" x14ac:dyDescent="0.15">
      <c r="A24" s="6">
        <v>23</v>
      </c>
      <c r="B24" s="7">
        <v>1</v>
      </c>
      <c r="C24" s="7" t="s">
        <v>8</v>
      </c>
      <c r="D24" s="7">
        <v>1</v>
      </c>
      <c r="G24" s="9" t="s">
        <v>6</v>
      </c>
      <c r="H24" s="10">
        <v>1</v>
      </c>
      <c r="I24" s="10">
        <v>2</v>
      </c>
      <c r="J24" s="10">
        <v>3</v>
      </c>
      <c r="K24" s="10">
        <v>4</v>
      </c>
      <c r="L24" s="10">
        <v>5</v>
      </c>
      <c r="M24" s="14" t="s">
        <v>16</v>
      </c>
    </row>
    <row r="25" spans="1:13" ht="15" x14ac:dyDescent="0.15">
      <c r="A25" s="6">
        <v>24</v>
      </c>
      <c r="B25" s="7">
        <v>1</v>
      </c>
      <c r="C25" s="7" t="s">
        <v>7</v>
      </c>
      <c r="D25" s="7">
        <v>1</v>
      </c>
      <c r="G25" s="6" t="s">
        <v>23</v>
      </c>
      <c r="H25" s="6" t="s">
        <v>35</v>
      </c>
      <c r="I25" s="6" t="s">
        <v>35</v>
      </c>
      <c r="J25" s="6" t="s">
        <v>35</v>
      </c>
      <c r="K25" s="6" t="s">
        <v>35</v>
      </c>
      <c r="L25" s="6" t="s">
        <v>38</v>
      </c>
      <c r="M25" s="15">
        <f>SUM(H25:L25)</f>
        <v>0</v>
      </c>
    </row>
    <row r="26" spans="1:13" ht="15" x14ac:dyDescent="0.15">
      <c r="A26" s="6">
        <v>25</v>
      </c>
      <c r="B26" s="7">
        <v>2</v>
      </c>
      <c r="C26" s="7" t="s">
        <v>8</v>
      </c>
      <c r="D26" s="7">
        <v>3</v>
      </c>
      <c r="G26" s="6" t="s">
        <v>24</v>
      </c>
      <c r="H26" s="6" t="s">
        <v>35</v>
      </c>
      <c r="I26" s="6" t="s">
        <v>38</v>
      </c>
      <c r="J26" s="6" t="s">
        <v>38</v>
      </c>
      <c r="K26" s="6" t="s">
        <v>35</v>
      </c>
      <c r="L26" s="6" t="s">
        <v>38</v>
      </c>
      <c r="M26" s="15">
        <f t="shared" ref="M26:M28" si="0">SUM(H26:L26)</f>
        <v>0</v>
      </c>
    </row>
    <row r="27" spans="1:13" x14ac:dyDescent="0.15">
      <c r="G27" s="6" t="s">
        <v>25</v>
      </c>
      <c r="H27" s="6" t="s">
        <v>35</v>
      </c>
      <c r="I27" s="6" t="s">
        <v>35</v>
      </c>
      <c r="J27" s="6" t="s">
        <v>35</v>
      </c>
      <c r="K27" s="6" t="s">
        <v>35</v>
      </c>
      <c r="L27" s="6" t="s">
        <v>35</v>
      </c>
      <c r="M27" s="15">
        <f t="shared" si="0"/>
        <v>0</v>
      </c>
    </row>
    <row r="28" spans="1:13" x14ac:dyDescent="0.15">
      <c r="G28" s="6" t="s">
        <v>26</v>
      </c>
      <c r="H28" s="6" t="s">
        <v>37</v>
      </c>
      <c r="I28" s="6" t="s">
        <v>36</v>
      </c>
      <c r="J28" s="6" t="s">
        <v>36</v>
      </c>
      <c r="K28" s="6" t="s">
        <v>35</v>
      </c>
      <c r="L28" s="6" t="s">
        <v>35</v>
      </c>
      <c r="M28" s="15">
        <f t="shared" si="0"/>
        <v>0</v>
      </c>
    </row>
    <row r="29" spans="1:13" x14ac:dyDescent="0.15">
      <c r="G29" t="s">
        <v>16</v>
      </c>
      <c r="H29" s="6">
        <f>SUM(H25:H28)</f>
        <v>0</v>
      </c>
      <c r="I29" s="6">
        <f t="shared" ref="I29:L29" si="1">SUM(I25:I28)</f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16">
        <f>SUM(M25:M28)</f>
        <v>0</v>
      </c>
    </row>
    <row r="31" spans="1:13" ht="54" customHeight="1" x14ac:dyDescent="0.15">
      <c r="G31" s="18" t="s">
        <v>30</v>
      </c>
      <c r="H31" s="51" t="s">
        <v>34</v>
      </c>
      <c r="I31" s="51"/>
      <c r="J31" s="51"/>
      <c r="K31" s="51"/>
      <c r="L31" s="51"/>
      <c r="M31" s="51"/>
    </row>
    <row r="32" spans="1:13" ht="54" x14ac:dyDescent="0.15">
      <c r="G32" s="13" t="s">
        <v>31</v>
      </c>
    </row>
  </sheetData>
  <mergeCells count="2">
    <mergeCell ref="H23:L23"/>
    <mergeCell ref="H31:M31"/>
  </mergeCells>
  <phoneticPr fontId="2"/>
  <printOptions headings="1"/>
  <pageMargins left="0.70866141732283472" right="0.70866141732283472" top="0.74803149606299213" bottom="0.74803149606299213" header="0.31496062992125984" footer="0.31496062992125984"/>
  <pageSetup paperSize="9" scale="93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7" workbookViewId="0">
      <selection activeCell="G23" sqref="G23"/>
    </sheetView>
  </sheetViews>
  <sheetFormatPr defaultRowHeight="13.5" x14ac:dyDescent="0.15"/>
  <cols>
    <col min="4" max="4" width="10" customWidth="1"/>
    <col min="6" max="6" width="6.875" customWidth="1"/>
    <col min="7" max="7" width="14.5" customWidth="1"/>
    <col min="8" max="8" width="7" customWidth="1"/>
    <col min="9" max="12" width="6.5" customWidth="1"/>
    <col min="13" max="13" width="5.75" customWidth="1"/>
    <col min="14" max="14" width="11" customWidth="1"/>
    <col min="15" max="15" width="4.375" customWidth="1"/>
    <col min="16" max="19" width="3.875" customWidth="1"/>
    <col min="20" max="20" width="5.25" customWidth="1"/>
  </cols>
  <sheetData>
    <row r="1" spans="1:11" ht="15" x14ac:dyDescent="0.15">
      <c r="A1" s="4" t="s">
        <v>2</v>
      </c>
      <c r="B1" s="5" t="s">
        <v>0</v>
      </c>
      <c r="C1" s="5" t="s">
        <v>1</v>
      </c>
      <c r="D1" s="5" t="s">
        <v>18</v>
      </c>
    </row>
    <row r="2" spans="1:11" ht="15" x14ac:dyDescent="0.15">
      <c r="A2" s="6">
        <v>1</v>
      </c>
      <c r="B2" s="7">
        <v>1</v>
      </c>
      <c r="C2" s="7" t="s">
        <v>7</v>
      </c>
      <c r="D2" s="7">
        <v>3</v>
      </c>
      <c r="G2" s="11" t="s">
        <v>27</v>
      </c>
      <c r="H2" s="11"/>
      <c r="I2" s="11"/>
      <c r="J2" s="11"/>
      <c r="K2" s="11"/>
    </row>
    <row r="3" spans="1:11" ht="15" x14ac:dyDescent="0.15">
      <c r="A3" s="6">
        <v>2</v>
      </c>
      <c r="B3" s="7">
        <v>2</v>
      </c>
      <c r="C3" s="7" t="s">
        <v>8</v>
      </c>
      <c r="D3" s="7">
        <v>3</v>
      </c>
    </row>
    <row r="4" spans="1:11" ht="15" x14ac:dyDescent="0.15">
      <c r="A4" s="6">
        <v>3</v>
      </c>
      <c r="B4" s="7">
        <v>2</v>
      </c>
      <c r="C4" s="7" t="s">
        <v>7</v>
      </c>
      <c r="D4" s="7">
        <v>1</v>
      </c>
      <c r="G4" t="s">
        <v>3</v>
      </c>
      <c r="H4" s="12" t="s">
        <v>28</v>
      </c>
    </row>
    <row r="5" spans="1:11" ht="15" x14ac:dyDescent="0.15">
      <c r="A5" s="6">
        <v>4</v>
      </c>
      <c r="B5" s="7">
        <v>1</v>
      </c>
      <c r="C5" s="7" t="s">
        <v>8</v>
      </c>
      <c r="D5" s="7">
        <v>1</v>
      </c>
      <c r="F5" t="s">
        <v>4</v>
      </c>
      <c r="G5" s="9" t="s">
        <v>6</v>
      </c>
    </row>
    <row r="6" spans="1:11" ht="15" x14ac:dyDescent="0.15">
      <c r="A6" s="6">
        <v>5</v>
      </c>
      <c r="B6" s="7">
        <v>2</v>
      </c>
      <c r="C6" s="7" t="s">
        <v>8</v>
      </c>
      <c r="D6" s="7">
        <v>3</v>
      </c>
      <c r="G6" s="6" t="s">
        <v>11</v>
      </c>
      <c r="H6" s="6">
        <f>COUNTIF($C$2:$C$26,G6)</f>
        <v>8</v>
      </c>
      <c r="I6" s="12" t="s">
        <v>33</v>
      </c>
    </row>
    <row r="7" spans="1:11" ht="15" x14ac:dyDescent="0.15">
      <c r="A7" s="6">
        <v>6</v>
      </c>
      <c r="B7" s="7">
        <v>2</v>
      </c>
      <c r="C7" s="7" t="s">
        <v>8</v>
      </c>
      <c r="D7" s="7">
        <v>1</v>
      </c>
      <c r="G7" s="6" t="s">
        <v>12</v>
      </c>
      <c r="H7" s="6">
        <f>COUNTIF($C$2:$C$26,G7)</f>
        <v>4</v>
      </c>
      <c r="I7" s="12" t="s">
        <v>29</v>
      </c>
    </row>
    <row r="8" spans="1:11" ht="15" x14ac:dyDescent="0.15">
      <c r="A8" s="6">
        <v>7</v>
      </c>
      <c r="B8" s="7">
        <v>1</v>
      </c>
      <c r="C8" s="7" t="s">
        <v>9</v>
      </c>
      <c r="D8" s="7">
        <v>1</v>
      </c>
      <c r="G8" s="6" t="s">
        <v>13</v>
      </c>
      <c r="H8" s="6">
        <f t="shared" ref="H8:H9" si="0">COUNTIF($C$2:$C$26,G8)</f>
        <v>12</v>
      </c>
      <c r="I8" s="12" t="s">
        <v>29</v>
      </c>
    </row>
    <row r="9" spans="1:11" ht="15" x14ac:dyDescent="0.15">
      <c r="A9" s="6">
        <v>8</v>
      </c>
      <c r="B9" s="7">
        <v>1</v>
      </c>
      <c r="C9" s="7" t="s">
        <v>7</v>
      </c>
      <c r="D9" s="7">
        <v>1</v>
      </c>
      <c r="G9" s="6" t="s">
        <v>14</v>
      </c>
      <c r="H9" s="6">
        <f t="shared" si="0"/>
        <v>1</v>
      </c>
      <c r="I9" s="12" t="s">
        <v>29</v>
      </c>
    </row>
    <row r="10" spans="1:11" ht="15" x14ac:dyDescent="0.15">
      <c r="A10" s="6">
        <v>9</v>
      </c>
      <c r="B10" s="7">
        <v>2</v>
      </c>
      <c r="C10" s="7" t="s">
        <v>9</v>
      </c>
      <c r="D10" s="7">
        <v>3</v>
      </c>
      <c r="G10" s="9" t="s">
        <v>16</v>
      </c>
      <c r="H10" s="17">
        <f>SUM(H6:H9)</f>
        <v>25</v>
      </c>
    </row>
    <row r="11" spans="1:11" ht="15" x14ac:dyDescent="0.15">
      <c r="A11" s="6">
        <v>10</v>
      </c>
      <c r="B11" s="7">
        <v>1</v>
      </c>
      <c r="C11" s="7" t="s">
        <v>8</v>
      </c>
      <c r="D11" s="7">
        <v>1</v>
      </c>
    </row>
    <row r="12" spans="1:11" ht="15" x14ac:dyDescent="0.15">
      <c r="A12" s="6">
        <v>11</v>
      </c>
      <c r="B12" s="7">
        <v>1</v>
      </c>
      <c r="C12" s="7" t="s">
        <v>8</v>
      </c>
      <c r="D12" s="7">
        <v>3</v>
      </c>
    </row>
    <row r="13" spans="1:11" ht="15" x14ac:dyDescent="0.15">
      <c r="A13" s="6">
        <v>12</v>
      </c>
      <c r="B13" s="7">
        <v>1</v>
      </c>
      <c r="C13" s="7" t="s">
        <v>7</v>
      </c>
      <c r="D13" s="7">
        <v>1</v>
      </c>
      <c r="G13" s="9" t="s">
        <v>19</v>
      </c>
    </row>
    <row r="14" spans="1:11" ht="15" x14ac:dyDescent="0.15">
      <c r="A14" s="6">
        <v>13</v>
      </c>
      <c r="B14" s="7">
        <v>1</v>
      </c>
      <c r="C14" s="7" t="s">
        <v>10</v>
      </c>
      <c r="D14" s="7">
        <v>1</v>
      </c>
      <c r="F14" t="s">
        <v>4</v>
      </c>
      <c r="G14" s="10">
        <v>1</v>
      </c>
      <c r="H14" s="6">
        <f>COUNTIF($D$2:$D$26,G14)</f>
        <v>14</v>
      </c>
    </row>
    <row r="15" spans="1:11" ht="15" x14ac:dyDescent="0.15">
      <c r="A15" s="6">
        <v>14</v>
      </c>
      <c r="B15" s="7">
        <v>1</v>
      </c>
      <c r="C15" s="7" t="s">
        <v>7</v>
      </c>
      <c r="D15" s="7">
        <v>1</v>
      </c>
      <c r="G15" s="10">
        <v>2</v>
      </c>
      <c r="H15" s="6">
        <f t="shared" ref="H15:H18" si="1">COUNTIF($D$2:$D$26,G15)</f>
        <v>1</v>
      </c>
    </row>
    <row r="16" spans="1:11" ht="15" x14ac:dyDescent="0.15">
      <c r="A16" s="6">
        <v>15</v>
      </c>
      <c r="B16" s="7">
        <v>1</v>
      </c>
      <c r="C16" s="7" t="s">
        <v>9</v>
      </c>
      <c r="D16" s="7">
        <v>1</v>
      </c>
      <c r="G16" s="10">
        <v>3</v>
      </c>
      <c r="H16" s="6">
        <f t="shared" si="1"/>
        <v>8</v>
      </c>
    </row>
    <row r="17" spans="1:13" ht="15" x14ac:dyDescent="0.15">
      <c r="A17" s="6">
        <v>16</v>
      </c>
      <c r="B17" s="7">
        <v>1</v>
      </c>
      <c r="C17" s="7" t="s">
        <v>8</v>
      </c>
      <c r="D17" s="7">
        <v>4</v>
      </c>
      <c r="G17" s="10">
        <v>4</v>
      </c>
      <c r="H17" s="6">
        <f t="shared" si="1"/>
        <v>1</v>
      </c>
    </row>
    <row r="18" spans="1:13" ht="15" x14ac:dyDescent="0.15">
      <c r="A18" s="6">
        <v>17</v>
      </c>
      <c r="B18" s="7">
        <v>2</v>
      </c>
      <c r="C18" s="7" t="s">
        <v>8</v>
      </c>
      <c r="D18" s="7">
        <v>1</v>
      </c>
      <c r="G18" s="10">
        <v>5</v>
      </c>
      <c r="H18" s="6">
        <f t="shared" si="1"/>
        <v>1</v>
      </c>
    </row>
    <row r="19" spans="1:13" ht="15" x14ac:dyDescent="0.15">
      <c r="A19" s="6">
        <v>18</v>
      </c>
      <c r="B19" s="7">
        <v>1</v>
      </c>
      <c r="C19" s="7" t="s">
        <v>7</v>
      </c>
      <c r="D19" s="7">
        <v>5</v>
      </c>
      <c r="G19" s="9" t="s">
        <v>16</v>
      </c>
      <c r="H19" s="17">
        <f>SUM(H14:H18)</f>
        <v>25</v>
      </c>
    </row>
    <row r="20" spans="1:13" ht="15" x14ac:dyDescent="0.15">
      <c r="A20" s="6">
        <v>19</v>
      </c>
      <c r="B20" s="7">
        <v>1</v>
      </c>
      <c r="C20" s="7" t="s">
        <v>9</v>
      </c>
      <c r="D20" s="7">
        <v>1</v>
      </c>
    </row>
    <row r="21" spans="1:13" ht="15" x14ac:dyDescent="0.15">
      <c r="A21" s="6">
        <v>20</v>
      </c>
      <c r="B21" s="7">
        <v>1</v>
      </c>
      <c r="C21" s="7" t="s">
        <v>8</v>
      </c>
      <c r="D21" s="7">
        <v>3</v>
      </c>
    </row>
    <row r="22" spans="1:13" ht="15" x14ac:dyDescent="0.15">
      <c r="A22" s="6">
        <v>21</v>
      </c>
      <c r="B22" s="7">
        <v>2</v>
      </c>
      <c r="C22" s="7" t="s">
        <v>8</v>
      </c>
      <c r="D22" s="7">
        <v>2</v>
      </c>
      <c r="F22" s="3" t="s">
        <v>4</v>
      </c>
      <c r="G22" t="s">
        <v>120</v>
      </c>
    </row>
    <row r="23" spans="1:13" ht="15" x14ac:dyDescent="0.15">
      <c r="A23" s="6">
        <v>22</v>
      </c>
      <c r="B23" s="7">
        <v>2</v>
      </c>
      <c r="C23" s="7" t="s">
        <v>7</v>
      </c>
      <c r="D23" s="7">
        <v>3</v>
      </c>
      <c r="G23" t="s">
        <v>32</v>
      </c>
      <c r="H23" s="52" t="s">
        <v>19</v>
      </c>
      <c r="I23" s="53"/>
      <c r="J23" s="53"/>
      <c r="K23" s="53"/>
      <c r="L23" s="54"/>
    </row>
    <row r="24" spans="1:13" ht="15" x14ac:dyDescent="0.15">
      <c r="A24" s="6">
        <v>23</v>
      </c>
      <c r="B24" s="7">
        <v>1</v>
      </c>
      <c r="C24" s="7" t="s">
        <v>8</v>
      </c>
      <c r="D24" s="7">
        <v>1</v>
      </c>
      <c r="G24" s="9" t="s">
        <v>6</v>
      </c>
      <c r="H24" s="10">
        <v>1</v>
      </c>
      <c r="I24" s="10">
        <v>2</v>
      </c>
      <c r="J24" s="10">
        <v>3</v>
      </c>
      <c r="K24" s="10">
        <v>4</v>
      </c>
      <c r="L24" s="10">
        <v>5</v>
      </c>
      <c r="M24" s="14" t="s">
        <v>16</v>
      </c>
    </row>
    <row r="25" spans="1:13" ht="15" x14ac:dyDescent="0.15">
      <c r="A25" s="6">
        <v>24</v>
      </c>
      <c r="B25" s="7">
        <v>1</v>
      </c>
      <c r="C25" s="7" t="s">
        <v>7</v>
      </c>
      <c r="D25" s="7">
        <v>1</v>
      </c>
      <c r="G25" s="6" t="s">
        <v>11</v>
      </c>
      <c r="H25" s="6">
        <f>COUNTIFS($C$2:$C$26,$G25,$D$2:$D$26,H$24)</f>
        <v>5</v>
      </c>
      <c r="I25" s="6">
        <f t="shared" ref="I25:L28" si="2">COUNTIFS($C$2:$C$26,$G25,$D$2:$D$26,I$24)</f>
        <v>0</v>
      </c>
      <c r="J25" s="6">
        <f t="shared" si="2"/>
        <v>2</v>
      </c>
      <c r="K25" s="6">
        <f t="shared" si="2"/>
        <v>0</v>
      </c>
      <c r="L25" s="6">
        <f t="shared" si="2"/>
        <v>1</v>
      </c>
      <c r="M25" s="15">
        <f>SUM(H25:L25)</f>
        <v>8</v>
      </c>
    </row>
    <row r="26" spans="1:13" ht="15" x14ac:dyDescent="0.15">
      <c r="A26" s="6">
        <v>25</v>
      </c>
      <c r="B26" s="7">
        <v>2</v>
      </c>
      <c r="C26" s="7" t="s">
        <v>8</v>
      </c>
      <c r="D26" s="7">
        <v>3</v>
      </c>
      <c r="G26" s="6" t="s">
        <v>12</v>
      </c>
      <c r="H26" s="6">
        <f t="shared" ref="H26:H28" si="3">COUNTIFS($C$2:$C$26,$G26,$D$2:$D$26,H$24)</f>
        <v>3</v>
      </c>
      <c r="I26" s="6">
        <f t="shared" si="2"/>
        <v>0</v>
      </c>
      <c r="J26" s="6">
        <f t="shared" si="2"/>
        <v>1</v>
      </c>
      <c r="K26" s="6">
        <f t="shared" si="2"/>
        <v>0</v>
      </c>
      <c r="L26" s="6">
        <f t="shared" si="2"/>
        <v>0</v>
      </c>
      <c r="M26" s="15">
        <f t="shared" ref="M26:M28" si="4">SUM(H26:L26)</f>
        <v>4</v>
      </c>
    </row>
    <row r="27" spans="1:13" x14ac:dyDescent="0.15">
      <c r="G27" s="6" t="s">
        <v>13</v>
      </c>
      <c r="H27" s="6">
        <f t="shared" si="3"/>
        <v>5</v>
      </c>
      <c r="I27" s="6">
        <f t="shared" si="2"/>
        <v>1</v>
      </c>
      <c r="J27" s="6">
        <f t="shared" si="2"/>
        <v>5</v>
      </c>
      <c r="K27" s="6">
        <f t="shared" si="2"/>
        <v>1</v>
      </c>
      <c r="L27" s="6">
        <f t="shared" si="2"/>
        <v>0</v>
      </c>
      <c r="M27" s="15">
        <f t="shared" si="4"/>
        <v>12</v>
      </c>
    </row>
    <row r="28" spans="1:13" x14ac:dyDescent="0.15">
      <c r="G28" s="6" t="s">
        <v>14</v>
      </c>
      <c r="H28" s="6">
        <f t="shared" si="3"/>
        <v>1</v>
      </c>
      <c r="I28" s="6">
        <f t="shared" si="2"/>
        <v>0</v>
      </c>
      <c r="J28" s="6">
        <f t="shared" si="2"/>
        <v>0</v>
      </c>
      <c r="K28" s="6">
        <f t="shared" si="2"/>
        <v>0</v>
      </c>
      <c r="L28" s="6">
        <f t="shared" si="2"/>
        <v>0</v>
      </c>
      <c r="M28" s="15">
        <f t="shared" si="4"/>
        <v>1</v>
      </c>
    </row>
    <row r="29" spans="1:13" x14ac:dyDescent="0.15">
      <c r="G29" t="s">
        <v>16</v>
      </c>
      <c r="H29" s="6">
        <f>SUM(H25:H28)</f>
        <v>14</v>
      </c>
      <c r="I29" s="6">
        <f t="shared" ref="I29:L29" si="5">SUM(I25:I28)</f>
        <v>1</v>
      </c>
      <c r="J29" s="6">
        <f t="shared" si="5"/>
        <v>8</v>
      </c>
      <c r="K29" s="6">
        <f t="shared" si="5"/>
        <v>1</v>
      </c>
      <c r="L29" s="6">
        <f t="shared" si="5"/>
        <v>1</v>
      </c>
      <c r="M29" s="16">
        <f>SUM(M25:M28)</f>
        <v>25</v>
      </c>
    </row>
    <row r="31" spans="1:13" ht="54" customHeight="1" x14ac:dyDescent="0.15">
      <c r="G31" s="18" t="s">
        <v>30</v>
      </c>
      <c r="H31" s="51" t="s">
        <v>34</v>
      </c>
      <c r="I31" s="51"/>
      <c r="J31" s="51"/>
      <c r="K31" s="51"/>
      <c r="L31" s="51"/>
      <c r="M31" s="51"/>
    </row>
    <row r="32" spans="1:13" ht="54" x14ac:dyDescent="0.15">
      <c r="G32" s="13" t="s">
        <v>31</v>
      </c>
    </row>
    <row r="34" spans="2:2" x14ac:dyDescent="0.15">
      <c r="B34" t="s">
        <v>39</v>
      </c>
    </row>
  </sheetData>
  <mergeCells count="2">
    <mergeCell ref="H23:L23"/>
    <mergeCell ref="H31:M31"/>
  </mergeCells>
  <phoneticPr fontId="2"/>
  <pageMargins left="0.7" right="0.7" top="0.75" bottom="0.75" header="0.3" footer="0.3"/>
  <pageSetup paperSize="9" scale="88" fitToWidth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selection activeCell="G13" sqref="G13"/>
    </sheetView>
  </sheetViews>
  <sheetFormatPr defaultRowHeight="13.5" x14ac:dyDescent="0.15"/>
  <sheetData>
    <row r="1" spans="1:12" x14ac:dyDescent="0.15">
      <c r="A1" s="9" t="s">
        <v>40</v>
      </c>
      <c r="B1" s="9"/>
    </row>
    <row r="3" spans="1:12" x14ac:dyDescent="0.15">
      <c r="A3" s="6" t="s">
        <v>2</v>
      </c>
      <c r="B3" s="6" t="s">
        <v>41</v>
      </c>
      <c r="C3" s="6" t="s">
        <v>42</v>
      </c>
      <c r="D3" s="6" t="s">
        <v>43</v>
      </c>
      <c r="G3" s="9" t="s">
        <v>57</v>
      </c>
      <c r="H3" s="9"/>
    </row>
    <row r="4" spans="1:12" x14ac:dyDescent="0.15">
      <c r="A4" s="6">
        <v>1</v>
      </c>
      <c r="B4" s="23">
        <f ca="1">INT(650 +RAND()*100)/10</f>
        <v>66.599999999999994</v>
      </c>
      <c r="C4" s="23">
        <f ca="1">INT(1570+RAND()*280)/10</f>
        <v>179.1</v>
      </c>
      <c r="D4" s="6"/>
      <c r="G4" t="s">
        <v>47</v>
      </c>
    </row>
    <row r="5" spans="1:12" x14ac:dyDescent="0.15">
      <c r="A5" s="6">
        <v>2</v>
      </c>
      <c r="B5" s="23">
        <f t="shared" ref="B5:B53" ca="1" si="0">INT(650 +RAND()*100)/10</f>
        <v>69.3</v>
      </c>
      <c r="C5" s="23">
        <f t="shared" ref="C5:C53" ca="1" si="1">INT(1570+RAND()*280)/10</f>
        <v>161</v>
      </c>
      <c r="D5" s="6"/>
      <c r="F5" t="s">
        <v>50</v>
      </c>
      <c r="G5" s="6" t="s">
        <v>48</v>
      </c>
      <c r="H5" s="6" t="s">
        <v>49</v>
      </c>
      <c r="I5" s="6" t="s">
        <v>52</v>
      </c>
      <c r="J5" s="6" t="s">
        <v>55</v>
      </c>
      <c r="K5" s="6" t="s">
        <v>56</v>
      </c>
      <c r="L5" s="6" t="s">
        <v>96</v>
      </c>
    </row>
    <row r="6" spans="1:12" x14ac:dyDescent="0.15">
      <c r="A6" s="6">
        <v>3</v>
      </c>
      <c r="B6" s="23">
        <f t="shared" ca="1" si="0"/>
        <v>67.400000000000006</v>
      </c>
      <c r="C6" s="23">
        <f t="shared" ca="1" si="1"/>
        <v>168</v>
      </c>
      <c r="D6" s="6"/>
      <c r="F6" s="20">
        <f ca="1">MIN($C$4:$C$53)</f>
        <v>157.1</v>
      </c>
      <c r="G6" s="6" t="s">
        <v>97</v>
      </c>
      <c r="H6" s="6" t="s">
        <v>90</v>
      </c>
      <c r="I6" s="25">
        <f ca="1">COUNTIF($C$4:$C$53,H6)</f>
        <v>10</v>
      </c>
      <c r="J6" s="6">
        <f t="shared" ref="J6:J11" ca="1" si="2">COUNTIF($C$4:$C$53,H6)</f>
        <v>10</v>
      </c>
      <c r="K6" s="24">
        <f ca="1">I6/$I$12</f>
        <v>0.2</v>
      </c>
      <c r="L6" s="24">
        <f ca="1">J6/$I$12</f>
        <v>0.2</v>
      </c>
    </row>
    <row r="7" spans="1:12" x14ac:dyDescent="0.15">
      <c r="A7" s="6">
        <v>4</v>
      </c>
      <c r="B7" s="23">
        <f t="shared" ca="1" si="0"/>
        <v>66</v>
      </c>
      <c r="C7" s="23">
        <f t="shared" ca="1" si="1"/>
        <v>162.19999999999999</v>
      </c>
      <c r="D7" s="6"/>
      <c r="F7" t="s">
        <v>53</v>
      </c>
      <c r="G7" s="6" t="s">
        <v>85</v>
      </c>
      <c r="H7" s="6" t="s">
        <v>91</v>
      </c>
      <c r="I7" s="25">
        <f ca="1">COUNTIF($C$4:$C$53,H7)-COUNTIF($C$4:$C$53,H6)</f>
        <v>13</v>
      </c>
      <c r="J7" s="6">
        <f t="shared" ca="1" si="2"/>
        <v>23</v>
      </c>
      <c r="K7" s="24">
        <f t="shared" ref="K7:K11" ca="1" si="3">I7/$I$12</f>
        <v>0.26</v>
      </c>
      <c r="L7" s="24">
        <f t="shared" ref="L7:L11" ca="1" si="4">J7/$I$12</f>
        <v>0.46</v>
      </c>
    </row>
    <row r="8" spans="1:12" x14ac:dyDescent="0.15">
      <c r="A8" s="6">
        <v>5</v>
      </c>
      <c r="B8" s="23">
        <f t="shared" ca="1" si="0"/>
        <v>73</v>
      </c>
      <c r="C8" s="23">
        <f t="shared" ca="1" si="1"/>
        <v>157.19999999999999</v>
      </c>
      <c r="D8" s="6"/>
      <c r="G8" s="6" t="s">
        <v>86</v>
      </c>
      <c r="H8" s="6" t="s">
        <v>92</v>
      </c>
      <c r="I8" s="25">
        <f ca="1">COUNTIF($C$4:$C$53,H8)-COUNTIF($C$4:$C$53,H7)</f>
        <v>11</v>
      </c>
      <c r="J8" s="6">
        <f t="shared" ca="1" si="2"/>
        <v>34</v>
      </c>
      <c r="K8" s="24">
        <f t="shared" ca="1" si="3"/>
        <v>0.22</v>
      </c>
      <c r="L8" s="24">
        <f t="shared" ca="1" si="4"/>
        <v>0.68</v>
      </c>
    </row>
    <row r="9" spans="1:12" x14ac:dyDescent="0.15">
      <c r="A9" s="6">
        <v>6</v>
      </c>
      <c r="B9" s="23">
        <f t="shared" ca="1" si="0"/>
        <v>74.3</v>
      </c>
      <c r="C9" s="23">
        <f t="shared" ca="1" si="1"/>
        <v>157.1</v>
      </c>
      <c r="D9" s="6"/>
      <c r="G9" s="6" t="s">
        <v>87</v>
      </c>
      <c r="H9" s="6" t="s">
        <v>93</v>
      </c>
      <c r="I9" s="25">
        <f ca="1">COUNTIF($C$4:$C$53,H9)-COUNTIF($C$4:$C$53,H8)</f>
        <v>11</v>
      </c>
      <c r="J9" s="6">
        <f t="shared" ca="1" si="2"/>
        <v>45</v>
      </c>
      <c r="K9" s="24">
        <f t="shared" ca="1" si="3"/>
        <v>0.22</v>
      </c>
      <c r="L9" s="24">
        <f t="shared" ca="1" si="4"/>
        <v>0.9</v>
      </c>
    </row>
    <row r="10" spans="1:12" x14ac:dyDescent="0.15">
      <c r="A10" s="6">
        <v>7</v>
      </c>
      <c r="B10" s="23">
        <f t="shared" ca="1" si="0"/>
        <v>65.8</v>
      </c>
      <c r="C10" s="23">
        <f t="shared" ca="1" si="1"/>
        <v>184</v>
      </c>
      <c r="D10" s="6"/>
      <c r="G10" s="6" t="s">
        <v>88</v>
      </c>
      <c r="H10" s="6" t="s">
        <v>94</v>
      </c>
      <c r="I10" s="25">
        <f ca="1">COUNTIF($C$4:$C$53,H10)-COUNTIF($C$4:$C$53,H9)</f>
        <v>5</v>
      </c>
      <c r="J10" s="6">
        <f t="shared" ca="1" si="2"/>
        <v>50</v>
      </c>
      <c r="K10" s="24">
        <f t="shared" ca="1" si="3"/>
        <v>0.1</v>
      </c>
      <c r="L10" s="24">
        <f t="shared" ca="1" si="4"/>
        <v>1</v>
      </c>
    </row>
    <row r="11" spans="1:12" x14ac:dyDescent="0.15">
      <c r="A11" s="6">
        <v>8</v>
      </c>
      <c r="B11" s="23">
        <f t="shared" ca="1" si="0"/>
        <v>70</v>
      </c>
      <c r="C11" s="23">
        <f t="shared" ca="1" si="1"/>
        <v>178.4</v>
      </c>
      <c r="D11" s="6"/>
      <c r="F11" s="20">
        <f ca="1">MAX($C$4:$C$53)</f>
        <v>184.7</v>
      </c>
      <c r="G11" s="6" t="s">
        <v>89</v>
      </c>
      <c r="H11" s="6" t="s">
        <v>95</v>
      </c>
      <c r="I11" s="25">
        <f ca="1">COUNTIF($C$4:$C$53,H11)-COUNTIF($C$4:$C$53,H10)</f>
        <v>0</v>
      </c>
      <c r="J11" s="6">
        <f t="shared" ca="1" si="2"/>
        <v>50</v>
      </c>
      <c r="K11" s="24">
        <f t="shared" ca="1" si="3"/>
        <v>0</v>
      </c>
      <c r="L11" s="24">
        <f t="shared" ca="1" si="4"/>
        <v>1</v>
      </c>
    </row>
    <row r="12" spans="1:12" x14ac:dyDescent="0.15">
      <c r="A12" s="6">
        <v>9</v>
      </c>
      <c r="B12" s="23">
        <f t="shared" ca="1" si="0"/>
        <v>65.400000000000006</v>
      </c>
      <c r="C12" s="23">
        <f t="shared" ca="1" si="1"/>
        <v>182</v>
      </c>
      <c r="D12" s="6"/>
      <c r="F12" t="s">
        <v>54</v>
      </c>
      <c r="G12" s="43" t="s">
        <v>103</v>
      </c>
      <c r="I12" s="22">
        <f ca="1">SUM(I6:I11)</f>
        <v>50</v>
      </c>
      <c r="K12" s="19">
        <f ca="1">SUM(K6:K11)</f>
        <v>1</v>
      </c>
    </row>
    <row r="13" spans="1:12" x14ac:dyDescent="0.15">
      <c r="A13" s="6">
        <v>10</v>
      </c>
      <c r="B13" s="23">
        <f t="shared" ca="1" si="0"/>
        <v>71.8</v>
      </c>
      <c r="C13" s="23">
        <f t="shared" ca="1" si="1"/>
        <v>183.6</v>
      </c>
      <c r="D13" s="6"/>
    </row>
    <row r="14" spans="1:12" x14ac:dyDescent="0.15">
      <c r="A14" s="6">
        <v>11</v>
      </c>
      <c r="B14" s="23">
        <f t="shared" ca="1" si="0"/>
        <v>69.3</v>
      </c>
      <c r="C14" s="23">
        <f t="shared" ca="1" si="1"/>
        <v>167.5</v>
      </c>
      <c r="D14" s="6"/>
      <c r="F14" t="s">
        <v>51</v>
      </c>
    </row>
    <row r="15" spans="1:12" x14ac:dyDescent="0.15">
      <c r="A15" s="6">
        <v>12</v>
      </c>
      <c r="B15" s="23">
        <f t="shared" ca="1" si="0"/>
        <v>66.8</v>
      </c>
      <c r="C15" s="23">
        <f t="shared" ca="1" si="1"/>
        <v>175</v>
      </c>
      <c r="D15" s="6"/>
      <c r="F15" s="21">
        <f ca="1">F11-F6</f>
        <v>27.599999999999994</v>
      </c>
    </row>
    <row r="16" spans="1:12" x14ac:dyDescent="0.15">
      <c r="A16" s="6">
        <v>13</v>
      </c>
      <c r="B16" s="23">
        <f t="shared" ca="1" si="0"/>
        <v>66</v>
      </c>
      <c r="C16" s="23">
        <f t="shared" ca="1" si="1"/>
        <v>179.8</v>
      </c>
      <c r="D16" s="6"/>
    </row>
    <row r="17" spans="1:12" x14ac:dyDescent="0.15">
      <c r="A17" s="6">
        <v>14</v>
      </c>
      <c r="B17" s="23">
        <f t="shared" ca="1" si="0"/>
        <v>74.7</v>
      </c>
      <c r="C17" s="23">
        <f t="shared" ca="1" si="1"/>
        <v>164.4</v>
      </c>
      <c r="D17" s="6"/>
    </row>
    <row r="18" spans="1:12" x14ac:dyDescent="0.15">
      <c r="A18" s="6">
        <v>15</v>
      </c>
      <c r="B18" s="23">
        <f t="shared" ca="1" si="0"/>
        <v>71.7</v>
      </c>
      <c r="C18" s="23">
        <f t="shared" ca="1" si="1"/>
        <v>166.4</v>
      </c>
      <c r="D18" s="6"/>
      <c r="F18" t="s">
        <v>66</v>
      </c>
      <c r="G18" s="9" t="s">
        <v>58</v>
      </c>
      <c r="H18" s="9"/>
    </row>
    <row r="19" spans="1:12" x14ac:dyDescent="0.15">
      <c r="A19" s="6">
        <v>16</v>
      </c>
      <c r="B19" s="23">
        <f t="shared" ca="1" si="0"/>
        <v>69.2</v>
      </c>
      <c r="C19" s="23">
        <f t="shared" ca="1" si="1"/>
        <v>167.2</v>
      </c>
      <c r="D19" s="6"/>
      <c r="E19" t="s">
        <v>65</v>
      </c>
      <c r="F19" s="20">
        <f ca="1">MIN($B$4:$B$53)</f>
        <v>65.099999999999994</v>
      </c>
      <c r="G19" t="s">
        <v>59</v>
      </c>
    </row>
    <row r="20" spans="1:12" x14ac:dyDescent="0.15">
      <c r="A20" s="6">
        <v>17</v>
      </c>
      <c r="B20" s="23">
        <f t="shared" ca="1" si="0"/>
        <v>66.5</v>
      </c>
      <c r="C20" s="23">
        <f t="shared" ca="1" si="1"/>
        <v>176.7</v>
      </c>
      <c r="D20" s="6"/>
      <c r="E20" t="s">
        <v>67</v>
      </c>
      <c r="F20" s="20">
        <f ca="1">MAX($B$4:$B$53)</f>
        <v>74.7</v>
      </c>
      <c r="G20" s="6" t="s">
        <v>60</v>
      </c>
      <c r="H20" s="6" t="s">
        <v>61</v>
      </c>
      <c r="I20" s="6" t="s">
        <v>62</v>
      </c>
      <c r="J20" s="6" t="s">
        <v>63</v>
      </c>
      <c r="K20" s="6" t="s">
        <v>64</v>
      </c>
      <c r="L20" s="6" t="s">
        <v>96</v>
      </c>
    </row>
    <row r="21" spans="1:12" x14ac:dyDescent="0.15">
      <c r="A21" s="6">
        <v>18</v>
      </c>
      <c r="B21" s="23">
        <f t="shared" ca="1" si="0"/>
        <v>65.400000000000006</v>
      </c>
      <c r="C21" s="23">
        <f t="shared" ca="1" si="1"/>
        <v>179.6</v>
      </c>
      <c r="D21" s="6"/>
      <c r="G21" s="6" t="s">
        <v>68</v>
      </c>
      <c r="H21" s="6" t="s">
        <v>78</v>
      </c>
      <c r="I21" s="26">
        <f ca="1">COUNTIF($B$4:$B$53,H21)</f>
        <v>0</v>
      </c>
      <c r="J21" s="6">
        <f ca="1">COUNTIF($B$4:$B$53,H21)</f>
        <v>0</v>
      </c>
      <c r="K21" s="24">
        <f ca="1">I21/$I$29</f>
        <v>0</v>
      </c>
      <c r="L21" s="6"/>
    </row>
    <row r="22" spans="1:12" x14ac:dyDescent="0.15">
      <c r="A22" s="6">
        <v>19</v>
      </c>
      <c r="B22" s="23">
        <f t="shared" ca="1" si="0"/>
        <v>72.099999999999994</v>
      </c>
      <c r="C22" s="23">
        <f t="shared" ca="1" si="1"/>
        <v>162.19999999999999</v>
      </c>
      <c r="D22" s="6"/>
      <c r="G22" s="6" t="s">
        <v>69</v>
      </c>
      <c r="H22" s="6" t="s">
        <v>77</v>
      </c>
      <c r="I22" s="26">
        <f t="shared" ref="I22:I28" ca="1" si="5">COUNTIF($B$4:$B$53,H22) - COUNTIF($B$4:$B$53,H21)</f>
        <v>20</v>
      </c>
      <c r="J22" s="6">
        <f t="shared" ref="J22:J28" ca="1" si="6">COUNTIF($B$4:$B$53,H22)</f>
        <v>20</v>
      </c>
      <c r="K22" s="24">
        <f t="shared" ref="K22:K28" ca="1" si="7">I22/$I$29</f>
        <v>0.4</v>
      </c>
      <c r="L22" s="6"/>
    </row>
    <row r="23" spans="1:12" x14ac:dyDescent="0.15">
      <c r="A23" s="6">
        <v>20</v>
      </c>
      <c r="B23" s="23">
        <f t="shared" ca="1" si="0"/>
        <v>73.900000000000006</v>
      </c>
      <c r="C23" s="23">
        <f t="shared" ca="1" si="1"/>
        <v>166.9</v>
      </c>
      <c r="D23" s="6"/>
      <c r="G23" s="6" t="s">
        <v>70</v>
      </c>
      <c r="H23" s="6" t="s">
        <v>79</v>
      </c>
      <c r="I23" s="26">
        <f t="shared" ca="1" si="5"/>
        <v>6</v>
      </c>
      <c r="J23" s="6">
        <f t="shared" ca="1" si="6"/>
        <v>26</v>
      </c>
      <c r="K23" s="24">
        <f t="shared" ca="1" si="7"/>
        <v>0.12</v>
      </c>
      <c r="L23" s="6"/>
    </row>
    <row r="24" spans="1:12" x14ac:dyDescent="0.15">
      <c r="A24" s="6">
        <v>21</v>
      </c>
      <c r="B24" s="23">
        <f t="shared" ca="1" si="0"/>
        <v>70</v>
      </c>
      <c r="C24" s="23">
        <f t="shared" ca="1" si="1"/>
        <v>166.7</v>
      </c>
      <c r="D24" s="6"/>
      <c r="G24" s="6" t="s">
        <v>71</v>
      </c>
      <c r="H24" s="6" t="s">
        <v>80</v>
      </c>
      <c r="I24" s="26">
        <f t="shared" ca="1" si="5"/>
        <v>10</v>
      </c>
      <c r="J24" s="6">
        <f t="shared" ca="1" si="6"/>
        <v>36</v>
      </c>
      <c r="K24" s="24">
        <f t="shared" ca="1" si="7"/>
        <v>0.2</v>
      </c>
      <c r="L24" s="6"/>
    </row>
    <row r="25" spans="1:12" x14ac:dyDescent="0.15">
      <c r="A25" s="6">
        <v>22</v>
      </c>
      <c r="B25" s="23">
        <f t="shared" ca="1" si="0"/>
        <v>65.2</v>
      </c>
      <c r="C25" s="23">
        <f t="shared" ca="1" si="1"/>
        <v>174.5</v>
      </c>
      <c r="D25" s="6"/>
      <c r="G25" s="6" t="s">
        <v>72</v>
      </c>
      <c r="H25" s="6" t="s">
        <v>81</v>
      </c>
      <c r="I25" s="26">
        <f t="shared" ca="1" si="5"/>
        <v>8</v>
      </c>
      <c r="J25" s="6">
        <f ca="1">COUNTIF($B$4:$B$53,H25)</f>
        <v>44</v>
      </c>
      <c r="K25" s="24">
        <f t="shared" ca="1" si="7"/>
        <v>0.16</v>
      </c>
      <c r="L25" s="6"/>
    </row>
    <row r="26" spans="1:12" x14ac:dyDescent="0.15">
      <c r="A26" s="6">
        <v>23</v>
      </c>
      <c r="B26" s="23">
        <f t="shared" ca="1" si="0"/>
        <v>65.099999999999994</v>
      </c>
      <c r="C26" s="23">
        <f t="shared" ca="1" si="1"/>
        <v>170.3</v>
      </c>
      <c r="D26" s="6"/>
      <c r="G26" s="6" t="s">
        <v>73</v>
      </c>
      <c r="H26" s="6" t="s">
        <v>82</v>
      </c>
      <c r="I26" s="26">
        <f t="shared" ca="1" si="5"/>
        <v>6</v>
      </c>
      <c r="J26" s="6">
        <f t="shared" ca="1" si="6"/>
        <v>50</v>
      </c>
      <c r="K26" s="24">
        <f t="shared" ca="1" si="7"/>
        <v>0.12</v>
      </c>
      <c r="L26" s="6"/>
    </row>
    <row r="27" spans="1:12" x14ac:dyDescent="0.15">
      <c r="A27" s="6">
        <v>24</v>
      </c>
      <c r="B27" s="23">
        <f t="shared" ca="1" si="0"/>
        <v>67.7</v>
      </c>
      <c r="C27" s="23">
        <f t="shared" ca="1" si="1"/>
        <v>172</v>
      </c>
      <c r="D27" s="6"/>
      <c r="G27" s="6" t="s">
        <v>74</v>
      </c>
      <c r="H27" s="6" t="s">
        <v>83</v>
      </c>
      <c r="I27" s="26">
        <f t="shared" ca="1" si="5"/>
        <v>0</v>
      </c>
      <c r="J27" s="6">
        <f t="shared" ca="1" si="6"/>
        <v>50</v>
      </c>
      <c r="K27" s="24">
        <f t="shared" ca="1" si="7"/>
        <v>0</v>
      </c>
      <c r="L27" s="6"/>
    </row>
    <row r="28" spans="1:12" x14ac:dyDescent="0.15">
      <c r="A28" s="6">
        <v>25</v>
      </c>
      <c r="B28" s="23">
        <f t="shared" ca="1" si="0"/>
        <v>67.5</v>
      </c>
      <c r="C28" s="23">
        <f t="shared" ca="1" si="1"/>
        <v>172.2</v>
      </c>
      <c r="D28" s="6"/>
      <c r="G28" s="6" t="s">
        <v>75</v>
      </c>
      <c r="H28" s="6" t="s">
        <v>84</v>
      </c>
      <c r="I28" s="26">
        <f t="shared" ca="1" si="5"/>
        <v>0</v>
      </c>
      <c r="J28" s="6">
        <f t="shared" ca="1" si="6"/>
        <v>50</v>
      </c>
      <c r="K28" s="24">
        <f t="shared" ca="1" si="7"/>
        <v>0</v>
      </c>
      <c r="L28" s="6"/>
    </row>
    <row r="29" spans="1:12" x14ac:dyDescent="0.15">
      <c r="A29" s="6">
        <v>26</v>
      </c>
      <c r="B29" s="23">
        <f t="shared" ca="1" si="0"/>
        <v>65.599999999999994</v>
      </c>
      <c r="C29" s="23">
        <f t="shared" ca="1" si="1"/>
        <v>167.3</v>
      </c>
      <c r="D29" s="6"/>
      <c r="G29" t="s">
        <v>76</v>
      </c>
      <c r="I29" s="22">
        <f ca="1">SUM(I21:I28)</f>
        <v>50</v>
      </c>
      <c r="J29" t="s">
        <v>66</v>
      </c>
    </row>
    <row r="30" spans="1:12" x14ac:dyDescent="0.15">
      <c r="A30" s="6">
        <v>27</v>
      </c>
      <c r="B30" s="23">
        <f t="shared" ca="1" si="0"/>
        <v>68.3</v>
      </c>
      <c r="C30" s="23">
        <f t="shared" ca="1" si="1"/>
        <v>168.4</v>
      </c>
      <c r="D30" s="6"/>
    </row>
    <row r="31" spans="1:12" x14ac:dyDescent="0.15">
      <c r="A31" s="6">
        <v>28</v>
      </c>
      <c r="B31" s="23">
        <f t="shared" ca="1" si="0"/>
        <v>65.599999999999994</v>
      </c>
      <c r="C31" s="23">
        <f t="shared" ca="1" si="1"/>
        <v>164.4</v>
      </c>
      <c r="D31" s="6"/>
    </row>
    <row r="32" spans="1:12" x14ac:dyDescent="0.15">
      <c r="A32" s="6">
        <v>29</v>
      </c>
      <c r="B32" s="23">
        <f t="shared" ca="1" si="0"/>
        <v>66.8</v>
      </c>
      <c r="C32" s="23">
        <f t="shared" ca="1" si="1"/>
        <v>178.4</v>
      </c>
      <c r="D32" s="6"/>
    </row>
    <row r="33" spans="1:4" x14ac:dyDescent="0.15">
      <c r="A33" s="6">
        <v>30</v>
      </c>
      <c r="B33" s="23">
        <f t="shared" ca="1" si="0"/>
        <v>65.3</v>
      </c>
      <c r="C33" s="23">
        <f t="shared" ca="1" si="1"/>
        <v>167.9</v>
      </c>
      <c r="D33" s="6"/>
    </row>
    <row r="34" spans="1:4" x14ac:dyDescent="0.15">
      <c r="A34" s="6">
        <v>31</v>
      </c>
      <c r="B34" s="23">
        <f t="shared" ca="1" si="0"/>
        <v>67.599999999999994</v>
      </c>
      <c r="C34" s="23">
        <f t="shared" ca="1" si="1"/>
        <v>172.9</v>
      </c>
      <c r="D34" s="6"/>
    </row>
    <row r="35" spans="1:4" x14ac:dyDescent="0.15">
      <c r="A35" s="6">
        <v>32</v>
      </c>
      <c r="B35" s="23">
        <f t="shared" ca="1" si="0"/>
        <v>70.900000000000006</v>
      </c>
      <c r="C35" s="23">
        <f t="shared" ca="1" si="1"/>
        <v>172.9</v>
      </c>
      <c r="D35" s="6"/>
    </row>
    <row r="36" spans="1:4" x14ac:dyDescent="0.15">
      <c r="A36" s="6">
        <v>33</v>
      </c>
      <c r="B36" s="23">
        <f t="shared" ca="1" si="0"/>
        <v>71.400000000000006</v>
      </c>
      <c r="C36" s="23">
        <f t="shared" ca="1" si="1"/>
        <v>175.7</v>
      </c>
      <c r="D36" s="6"/>
    </row>
    <row r="37" spans="1:4" x14ac:dyDescent="0.15">
      <c r="A37" s="6">
        <v>34</v>
      </c>
      <c r="B37" s="23">
        <f t="shared" ca="1" si="0"/>
        <v>70.8</v>
      </c>
      <c r="C37" s="23">
        <f t="shared" ca="1" si="1"/>
        <v>170.2</v>
      </c>
      <c r="D37" s="6"/>
    </row>
    <row r="38" spans="1:4" x14ac:dyDescent="0.15">
      <c r="A38" s="6">
        <v>35</v>
      </c>
      <c r="B38" s="23">
        <f t="shared" ca="1" si="0"/>
        <v>69.599999999999994</v>
      </c>
      <c r="C38" s="23">
        <f t="shared" ca="1" si="1"/>
        <v>173.8</v>
      </c>
      <c r="D38" s="6"/>
    </row>
    <row r="39" spans="1:4" x14ac:dyDescent="0.15">
      <c r="A39" s="6">
        <v>36</v>
      </c>
      <c r="B39" s="23">
        <f t="shared" ca="1" si="0"/>
        <v>71.2</v>
      </c>
      <c r="C39" s="23">
        <f t="shared" ca="1" si="1"/>
        <v>184.7</v>
      </c>
      <c r="D39" s="6"/>
    </row>
    <row r="40" spans="1:4" x14ac:dyDescent="0.15">
      <c r="A40" s="6">
        <v>37</v>
      </c>
      <c r="B40" s="23">
        <f t="shared" ca="1" si="0"/>
        <v>69.400000000000006</v>
      </c>
      <c r="C40" s="23">
        <f t="shared" ca="1" si="1"/>
        <v>164.8</v>
      </c>
      <c r="D40" s="6"/>
    </row>
    <row r="41" spans="1:4" x14ac:dyDescent="0.15">
      <c r="A41" s="6">
        <v>38</v>
      </c>
      <c r="B41" s="23">
        <f t="shared" ca="1" si="0"/>
        <v>71.400000000000006</v>
      </c>
      <c r="C41" s="23">
        <f t="shared" ca="1" si="1"/>
        <v>173.7</v>
      </c>
      <c r="D41" s="6"/>
    </row>
    <row r="42" spans="1:4" x14ac:dyDescent="0.15">
      <c r="A42" s="6">
        <v>39</v>
      </c>
      <c r="B42" s="23">
        <f t="shared" ca="1" si="0"/>
        <v>71.400000000000006</v>
      </c>
      <c r="C42" s="23">
        <f t="shared" ca="1" si="1"/>
        <v>158.9</v>
      </c>
      <c r="D42" s="6"/>
    </row>
    <row r="43" spans="1:4" x14ac:dyDescent="0.15">
      <c r="A43" s="6">
        <v>40</v>
      </c>
      <c r="B43" s="23">
        <f t="shared" ca="1" si="0"/>
        <v>66</v>
      </c>
      <c r="C43" s="23">
        <f t="shared" ca="1" si="1"/>
        <v>178.4</v>
      </c>
      <c r="D43" s="6"/>
    </row>
    <row r="44" spans="1:4" x14ac:dyDescent="0.15">
      <c r="A44" s="6">
        <v>41</v>
      </c>
      <c r="B44" s="23">
        <f t="shared" ca="1" si="0"/>
        <v>66.2</v>
      </c>
      <c r="C44" s="23">
        <f t="shared" ca="1" si="1"/>
        <v>173.1</v>
      </c>
      <c r="D44" s="6"/>
    </row>
    <row r="45" spans="1:4" x14ac:dyDescent="0.15">
      <c r="A45" s="6">
        <v>42</v>
      </c>
      <c r="B45" s="23">
        <f t="shared" ca="1" si="0"/>
        <v>67</v>
      </c>
      <c r="C45" s="23">
        <f t="shared" ca="1" si="1"/>
        <v>178.1</v>
      </c>
      <c r="D45" s="6"/>
    </row>
    <row r="46" spans="1:4" x14ac:dyDescent="0.15">
      <c r="A46" s="6">
        <v>43</v>
      </c>
      <c r="B46" s="23">
        <f t="shared" ca="1" si="0"/>
        <v>66.099999999999994</v>
      </c>
      <c r="C46" s="23">
        <f t="shared" ca="1" si="1"/>
        <v>178.9</v>
      </c>
      <c r="D46" s="6"/>
    </row>
    <row r="47" spans="1:4" x14ac:dyDescent="0.15">
      <c r="A47" s="6">
        <v>44</v>
      </c>
      <c r="B47" s="23">
        <f t="shared" ca="1" si="0"/>
        <v>73.3</v>
      </c>
      <c r="C47" s="23">
        <f t="shared" ca="1" si="1"/>
        <v>167.8</v>
      </c>
      <c r="D47" s="6"/>
    </row>
    <row r="48" spans="1:4" x14ac:dyDescent="0.15">
      <c r="A48" s="6">
        <v>45</v>
      </c>
      <c r="B48" s="23">
        <f t="shared" ca="1" si="0"/>
        <v>72.7</v>
      </c>
      <c r="C48" s="23">
        <f t="shared" ca="1" si="1"/>
        <v>166.2</v>
      </c>
      <c r="D48" s="6"/>
    </row>
    <row r="49" spans="1:4" x14ac:dyDescent="0.15">
      <c r="A49" s="6">
        <v>46</v>
      </c>
      <c r="B49" s="23">
        <f t="shared" ca="1" si="0"/>
        <v>65.099999999999994</v>
      </c>
      <c r="C49" s="23">
        <f t="shared" ca="1" si="1"/>
        <v>161</v>
      </c>
      <c r="D49" s="6"/>
    </row>
    <row r="50" spans="1:4" x14ac:dyDescent="0.15">
      <c r="A50" s="6">
        <v>47</v>
      </c>
      <c r="B50" s="23">
        <f t="shared" ca="1" si="0"/>
        <v>66.900000000000006</v>
      </c>
      <c r="C50" s="23">
        <f t="shared" ca="1" si="1"/>
        <v>180.9</v>
      </c>
      <c r="D50" s="6"/>
    </row>
    <row r="51" spans="1:4" x14ac:dyDescent="0.15">
      <c r="A51" s="6">
        <v>48</v>
      </c>
      <c r="B51" s="23">
        <f t="shared" ca="1" si="0"/>
        <v>66.8</v>
      </c>
      <c r="C51" s="23">
        <f t="shared" ca="1" si="1"/>
        <v>172.5</v>
      </c>
      <c r="D51" s="6"/>
    </row>
    <row r="52" spans="1:4" x14ac:dyDescent="0.15">
      <c r="A52" s="6">
        <v>49</v>
      </c>
      <c r="B52" s="23">
        <f t="shared" ca="1" si="0"/>
        <v>70.599999999999994</v>
      </c>
      <c r="C52" s="23">
        <f t="shared" ca="1" si="1"/>
        <v>181.4</v>
      </c>
      <c r="D52" s="6"/>
    </row>
    <row r="53" spans="1:4" x14ac:dyDescent="0.15">
      <c r="A53" s="6">
        <v>50</v>
      </c>
      <c r="B53" s="23">
        <f t="shared" ca="1" si="0"/>
        <v>74.5</v>
      </c>
      <c r="C53" s="23">
        <f t="shared" ca="1" si="1"/>
        <v>179.3</v>
      </c>
      <c r="D53" s="6"/>
    </row>
    <row r="54" spans="1:4" x14ac:dyDescent="0.15">
      <c r="A54" s="4" t="s">
        <v>44</v>
      </c>
      <c r="B54" s="23">
        <f ca="1">AVERAGE(B4:B53)</f>
        <v>68.823999999999998</v>
      </c>
      <c r="C54" s="24">
        <f ca="1">AVERAGE(C4:C53)</f>
        <v>171.7119999999999</v>
      </c>
      <c r="D54" s="6"/>
    </row>
    <row r="55" spans="1:4" x14ac:dyDescent="0.15">
      <c r="A55" s="6" t="s">
        <v>45</v>
      </c>
      <c r="B55" s="23">
        <f ca="1">MAX($B$4:$B$53)</f>
        <v>74.7</v>
      </c>
      <c r="C55" s="24">
        <f ca="1">MAX($C$4:$C$53)</f>
        <v>184.7</v>
      </c>
      <c r="D55" s="6"/>
    </row>
    <row r="56" spans="1:4" x14ac:dyDescent="0.15">
      <c r="A56" s="6" t="s">
        <v>46</v>
      </c>
      <c r="B56" s="23">
        <f ca="1">MIN($B$4:$B$53)</f>
        <v>65.099999999999994</v>
      </c>
      <c r="C56" s="24">
        <f ca="1">MIN($C$4:$C$53)</f>
        <v>157.1</v>
      </c>
      <c r="D56" s="6"/>
    </row>
  </sheetData>
  <phoneticPr fontId="2"/>
  <pageMargins left="0.7" right="0.7" top="0.75" bottom="0.75" header="0.3" footer="0.3"/>
  <pageSetup paperSize="9" scale="74" fitToHeight="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I6" sqref="I6"/>
    </sheetView>
  </sheetViews>
  <sheetFormatPr defaultRowHeight="13.5" x14ac:dyDescent="0.15"/>
  <sheetData>
    <row r="1" spans="1:12" x14ac:dyDescent="0.15">
      <c r="A1" s="9" t="s">
        <v>40</v>
      </c>
      <c r="B1" s="9"/>
    </row>
    <row r="2" spans="1:12" ht="14.25" thickBot="1" x14ac:dyDescent="0.2"/>
    <row r="3" spans="1:12" x14ac:dyDescent="0.15">
      <c r="A3" s="27" t="s">
        <v>2</v>
      </c>
      <c r="B3" s="28" t="s">
        <v>41</v>
      </c>
      <c r="C3" s="28" t="s">
        <v>42</v>
      </c>
      <c r="D3" s="29" t="s">
        <v>43</v>
      </c>
      <c r="G3" s="9" t="s">
        <v>57</v>
      </c>
      <c r="H3" s="9"/>
    </row>
    <row r="4" spans="1:12" ht="14.25" thickBot="1" x14ac:dyDescent="0.2">
      <c r="A4" s="30">
        <v>1</v>
      </c>
      <c r="B4" s="23">
        <f ca="1">INT(650 +RAND()*100)/10</f>
        <v>70.2</v>
      </c>
      <c r="C4" s="23">
        <f ca="1">INT(1570+RAND()*280)/10</f>
        <v>182.5</v>
      </c>
      <c r="D4" s="31"/>
      <c r="G4" t="s">
        <v>47</v>
      </c>
    </row>
    <row r="5" spans="1:12" x14ac:dyDescent="0.15">
      <c r="A5" s="30">
        <v>2</v>
      </c>
      <c r="B5" s="23">
        <f t="shared" ref="B5:B53" ca="1" si="0">INT(650 +RAND()*100)/10</f>
        <v>69.7</v>
      </c>
      <c r="C5" s="23">
        <f t="shared" ref="C5:C53" ca="1" si="1">INT(1570+RAND()*280)/10</f>
        <v>180.7</v>
      </c>
      <c r="D5" s="31"/>
      <c r="F5" t="s">
        <v>50</v>
      </c>
      <c r="G5" s="27" t="s">
        <v>48</v>
      </c>
      <c r="H5" s="28" t="s">
        <v>49</v>
      </c>
      <c r="I5" s="28" t="s">
        <v>52</v>
      </c>
      <c r="J5" s="28" t="s">
        <v>55</v>
      </c>
      <c r="K5" s="28" t="s">
        <v>56</v>
      </c>
      <c r="L5" s="29" t="s">
        <v>96</v>
      </c>
    </row>
    <row r="6" spans="1:12" x14ac:dyDescent="0.15">
      <c r="A6" s="30">
        <v>3</v>
      </c>
      <c r="B6" s="23">
        <f t="shared" ca="1" si="0"/>
        <v>67.099999999999994</v>
      </c>
      <c r="C6" s="23">
        <f t="shared" ca="1" si="1"/>
        <v>168.3</v>
      </c>
      <c r="D6" s="31"/>
      <c r="F6" s="20">
        <f ca="1">MIN($C$4:$C$53)</f>
        <v>157.1</v>
      </c>
      <c r="G6" s="30" t="s">
        <v>104</v>
      </c>
      <c r="H6" s="6" t="s">
        <v>105</v>
      </c>
      <c r="I6" s="25" t="s">
        <v>98</v>
      </c>
      <c r="J6" s="6" t="s">
        <v>99</v>
      </c>
      <c r="K6" s="24" t="s">
        <v>101</v>
      </c>
      <c r="L6" s="37" t="s">
        <v>101</v>
      </c>
    </row>
    <row r="7" spans="1:12" x14ac:dyDescent="0.15">
      <c r="A7" s="30">
        <v>4</v>
      </c>
      <c r="B7" s="23">
        <f t="shared" ca="1" si="0"/>
        <v>72.400000000000006</v>
      </c>
      <c r="C7" s="23">
        <f t="shared" ca="1" si="1"/>
        <v>164.3</v>
      </c>
      <c r="D7" s="31"/>
      <c r="F7" t="s">
        <v>53</v>
      </c>
      <c r="G7" s="30" t="s">
        <v>85</v>
      </c>
      <c r="H7" s="6" t="s">
        <v>91</v>
      </c>
      <c r="I7" s="25" t="s">
        <v>99</v>
      </c>
      <c r="J7" s="6" t="s">
        <v>101</v>
      </c>
      <c r="K7" s="24" t="s">
        <v>99</v>
      </c>
      <c r="L7" s="37" t="s">
        <v>99</v>
      </c>
    </row>
    <row r="8" spans="1:12" x14ac:dyDescent="0.15">
      <c r="A8" s="30">
        <v>5</v>
      </c>
      <c r="B8" s="23">
        <f t="shared" ca="1" si="0"/>
        <v>72.7</v>
      </c>
      <c r="C8" s="23">
        <f t="shared" ca="1" si="1"/>
        <v>164.2</v>
      </c>
      <c r="D8" s="31"/>
      <c r="G8" s="30" t="s">
        <v>86</v>
      </c>
      <c r="H8" s="6" t="s">
        <v>92</v>
      </c>
      <c r="I8" s="25" t="s">
        <v>100</v>
      </c>
      <c r="J8" s="6" t="s">
        <v>101</v>
      </c>
      <c r="K8" s="24" t="s">
        <v>101</v>
      </c>
      <c r="L8" s="37" t="s">
        <v>101</v>
      </c>
    </row>
    <row r="9" spans="1:12" x14ac:dyDescent="0.15">
      <c r="A9" s="30">
        <v>6</v>
      </c>
      <c r="B9" s="23">
        <f t="shared" ca="1" si="0"/>
        <v>73.8</v>
      </c>
      <c r="C9" s="23">
        <f t="shared" ca="1" si="1"/>
        <v>169.1</v>
      </c>
      <c r="D9" s="31"/>
      <c r="G9" s="30" t="s">
        <v>87</v>
      </c>
      <c r="H9" s="6" t="s">
        <v>93</v>
      </c>
      <c r="I9" s="25" t="s">
        <v>99</v>
      </c>
      <c r="J9" s="6" t="s">
        <v>100</v>
      </c>
      <c r="K9" s="24" t="s">
        <v>101</v>
      </c>
      <c r="L9" s="37" t="s">
        <v>101</v>
      </c>
    </row>
    <row r="10" spans="1:12" x14ac:dyDescent="0.15">
      <c r="A10" s="30">
        <v>7</v>
      </c>
      <c r="B10" s="23">
        <f t="shared" ca="1" si="0"/>
        <v>74.599999999999994</v>
      </c>
      <c r="C10" s="23">
        <f t="shared" ca="1" si="1"/>
        <v>171.4</v>
      </c>
      <c r="D10" s="31"/>
      <c r="G10" s="30" t="s">
        <v>88</v>
      </c>
      <c r="H10" s="6" t="s">
        <v>94</v>
      </c>
      <c r="I10" s="25" t="s">
        <v>101</v>
      </c>
      <c r="J10" s="6" t="s">
        <v>100</v>
      </c>
      <c r="K10" s="24" t="s">
        <v>101</v>
      </c>
      <c r="L10" s="37" t="s">
        <v>101</v>
      </c>
    </row>
    <row r="11" spans="1:12" ht="14.25" thickBot="1" x14ac:dyDescent="0.2">
      <c r="A11" s="30">
        <v>8</v>
      </c>
      <c r="B11" s="23">
        <f t="shared" ca="1" si="0"/>
        <v>73.2</v>
      </c>
      <c r="C11" s="23">
        <f t="shared" ca="1" si="1"/>
        <v>158.4</v>
      </c>
      <c r="D11" s="31"/>
      <c r="F11" s="20">
        <f ca="1">MAX($C$4:$C$53)</f>
        <v>184.9</v>
      </c>
      <c r="G11" s="33" t="s">
        <v>89</v>
      </c>
      <c r="H11" s="38" t="s">
        <v>95</v>
      </c>
      <c r="I11" s="39" t="s">
        <v>99</v>
      </c>
      <c r="J11" s="38" t="s">
        <v>99</v>
      </c>
      <c r="K11" s="35" t="s">
        <v>101</v>
      </c>
      <c r="L11" s="40" t="s">
        <v>101</v>
      </c>
    </row>
    <row r="12" spans="1:12" x14ac:dyDescent="0.15">
      <c r="A12" s="30">
        <v>9</v>
      </c>
      <c r="B12" s="23">
        <f t="shared" ca="1" si="0"/>
        <v>65.3</v>
      </c>
      <c r="C12" s="23">
        <f t="shared" ca="1" si="1"/>
        <v>172.5</v>
      </c>
      <c r="D12" s="31"/>
      <c r="F12" t="s">
        <v>54</v>
      </c>
      <c r="G12" s="42" t="s">
        <v>16</v>
      </c>
      <c r="I12" s="22">
        <f>SUM(I6:I11)</f>
        <v>0</v>
      </c>
      <c r="K12" s="19" t="s">
        <v>101</v>
      </c>
    </row>
    <row r="13" spans="1:12" x14ac:dyDescent="0.15">
      <c r="A13" s="30">
        <v>10</v>
      </c>
      <c r="B13" s="23">
        <f t="shared" ca="1" si="0"/>
        <v>74.3</v>
      </c>
      <c r="C13" s="23">
        <f t="shared" ca="1" si="1"/>
        <v>172.6</v>
      </c>
      <c r="D13" s="31"/>
    </row>
    <row r="14" spans="1:12" x14ac:dyDescent="0.15">
      <c r="A14" s="30">
        <v>11</v>
      </c>
      <c r="B14" s="23">
        <f t="shared" ca="1" si="0"/>
        <v>70.400000000000006</v>
      </c>
      <c r="C14" s="23">
        <f t="shared" ca="1" si="1"/>
        <v>161.6</v>
      </c>
      <c r="D14" s="31"/>
      <c r="F14" t="s">
        <v>51</v>
      </c>
    </row>
    <row r="15" spans="1:12" x14ac:dyDescent="0.15">
      <c r="A15" s="30">
        <v>12</v>
      </c>
      <c r="B15" s="23">
        <f t="shared" ca="1" si="0"/>
        <v>74.8</v>
      </c>
      <c r="C15" s="23">
        <f t="shared" ca="1" si="1"/>
        <v>173.3</v>
      </c>
      <c r="D15" s="31"/>
      <c r="F15" s="21">
        <f ca="1">F11-F6</f>
        <v>27.800000000000011</v>
      </c>
    </row>
    <row r="16" spans="1:12" x14ac:dyDescent="0.15">
      <c r="A16" s="30">
        <v>13</v>
      </c>
      <c r="B16" s="23">
        <f t="shared" ca="1" si="0"/>
        <v>74.8</v>
      </c>
      <c r="C16" s="23">
        <f t="shared" ca="1" si="1"/>
        <v>184.9</v>
      </c>
      <c r="D16" s="31"/>
    </row>
    <row r="17" spans="1:12" x14ac:dyDescent="0.15">
      <c r="A17" s="30">
        <v>14</v>
      </c>
      <c r="B17" s="23">
        <f t="shared" ca="1" si="0"/>
        <v>73.7</v>
      </c>
      <c r="C17" s="23">
        <f t="shared" ca="1" si="1"/>
        <v>177.7</v>
      </c>
      <c r="D17" s="31"/>
    </row>
    <row r="18" spans="1:12" x14ac:dyDescent="0.15">
      <c r="A18" s="30">
        <v>15</v>
      </c>
      <c r="B18" s="23">
        <f t="shared" ca="1" si="0"/>
        <v>74.2</v>
      </c>
      <c r="C18" s="23">
        <f t="shared" ca="1" si="1"/>
        <v>177.2</v>
      </c>
      <c r="D18" s="31"/>
      <c r="F18" t="s">
        <v>66</v>
      </c>
      <c r="G18" s="9" t="s">
        <v>58</v>
      </c>
      <c r="H18" s="9"/>
    </row>
    <row r="19" spans="1:12" ht="14.25" thickBot="1" x14ac:dyDescent="0.2">
      <c r="A19" s="30">
        <v>16</v>
      </c>
      <c r="B19" s="23">
        <f t="shared" ca="1" si="0"/>
        <v>69.2</v>
      </c>
      <c r="C19" s="23">
        <f t="shared" ca="1" si="1"/>
        <v>178.7</v>
      </c>
      <c r="D19" s="31"/>
      <c r="E19" t="s">
        <v>50</v>
      </c>
      <c r="F19" s="20">
        <f ca="1">MIN($B$4:$B$53)</f>
        <v>65.2</v>
      </c>
      <c r="G19" t="s">
        <v>47</v>
      </c>
    </row>
    <row r="20" spans="1:12" x14ac:dyDescent="0.15">
      <c r="A20" s="30">
        <v>17</v>
      </c>
      <c r="B20" s="23">
        <f t="shared" ca="1" si="0"/>
        <v>65.2</v>
      </c>
      <c r="C20" s="23">
        <f t="shared" ca="1" si="1"/>
        <v>168.2</v>
      </c>
      <c r="D20" s="31"/>
      <c r="E20" t="s">
        <v>54</v>
      </c>
      <c r="F20" s="20">
        <f ca="1">MAX($B$4:$B$53)</f>
        <v>74.900000000000006</v>
      </c>
      <c r="G20" s="27" t="s">
        <v>48</v>
      </c>
      <c r="H20" s="28" t="s">
        <v>49</v>
      </c>
      <c r="I20" s="28" t="s">
        <v>52</v>
      </c>
      <c r="J20" s="28" t="s">
        <v>55</v>
      </c>
      <c r="K20" s="28" t="s">
        <v>56</v>
      </c>
      <c r="L20" s="29" t="s">
        <v>96</v>
      </c>
    </row>
    <row r="21" spans="1:12" x14ac:dyDescent="0.15">
      <c r="A21" s="30">
        <v>18</v>
      </c>
      <c r="B21" s="23">
        <f t="shared" ca="1" si="0"/>
        <v>67.3</v>
      </c>
      <c r="C21" s="23">
        <f t="shared" ca="1" si="1"/>
        <v>178</v>
      </c>
      <c r="D21" s="31"/>
      <c r="G21" s="30" t="s">
        <v>68</v>
      </c>
      <c r="H21" s="6" t="s">
        <v>78</v>
      </c>
      <c r="I21" s="26" t="s">
        <v>99</v>
      </c>
      <c r="J21" s="6" t="s">
        <v>100</v>
      </c>
      <c r="K21" s="24" t="s">
        <v>101</v>
      </c>
      <c r="L21" s="31"/>
    </row>
    <row r="22" spans="1:12" x14ac:dyDescent="0.15">
      <c r="A22" s="30">
        <v>19</v>
      </c>
      <c r="B22" s="23">
        <f t="shared" ca="1" si="0"/>
        <v>73.400000000000006</v>
      </c>
      <c r="C22" s="23">
        <f t="shared" ca="1" si="1"/>
        <v>183.6</v>
      </c>
      <c r="D22" s="31"/>
      <c r="G22" s="30" t="s">
        <v>69</v>
      </c>
      <c r="H22" s="6" t="s">
        <v>77</v>
      </c>
      <c r="I22" s="26" t="s">
        <v>99</v>
      </c>
      <c r="J22" s="6" t="s">
        <v>99</v>
      </c>
      <c r="K22" s="24" t="s">
        <v>101</v>
      </c>
      <c r="L22" s="31"/>
    </row>
    <row r="23" spans="1:12" x14ac:dyDescent="0.15">
      <c r="A23" s="30">
        <v>20</v>
      </c>
      <c r="B23" s="23">
        <f t="shared" ca="1" si="0"/>
        <v>68.400000000000006</v>
      </c>
      <c r="C23" s="23">
        <f t="shared" ca="1" si="1"/>
        <v>171.5</v>
      </c>
      <c r="D23" s="31"/>
      <c r="G23" s="30" t="s">
        <v>70</v>
      </c>
      <c r="H23" s="6" t="s">
        <v>79</v>
      </c>
      <c r="I23" s="26" t="s">
        <v>101</v>
      </c>
      <c r="J23" s="6" t="s">
        <v>101</v>
      </c>
      <c r="K23" s="24" t="s">
        <v>101</v>
      </c>
      <c r="L23" s="31"/>
    </row>
    <row r="24" spans="1:12" x14ac:dyDescent="0.15">
      <c r="A24" s="30">
        <v>21</v>
      </c>
      <c r="B24" s="23">
        <f t="shared" ca="1" si="0"/>
        <v>65.8</v>
      </c>
      <c r="C24" s="23">
        <f t="shared" ca="1" si="1"/>
        <v>168.1</v>
      </c>
      <c r="D24" s="31"/>
      <c r="G24" s="30" t="s">
        <v>71</v>
      </c>
      <c r="H24" s="6" t="s">
        <v>80</v>
      </c>
      <c r="I24" s="26" t="s">
        <v>101</v>
      </c>
      <c r="J24" s="6" t="s">
        <v>101</v>
      </c>
      <c r="K24" s="24" t="s">
        <v>101</v>
      </c>
      <c r="L24" s="31"/>
    </row>
    <row r="25" spans="1:12" x14ac:dyDescent="0.15">
      <c r="A25" s="30">
        <v>22</v>
      </c>
      <c r="B25" s="23">
        <f t="shared" ca="1" si="0"/>
        <v>71.7</v>
      </c>
      <c r="C25" s="23">
        <f t="shared" ca="1" si="1"/>
        <v>161</v>
      </c>
      <c r="D25" s="31"/>
      <c r="G25" s="30" t="s">
        <v>72</v>
      </c>
      <c r="H25" s="6" t="s">
        <v>81</v>
      </c>
      <c r="I25" s="26" t="s">
        <v>101</v>
      </c>
      <c r="J25" s="6" t="s">
        <v>101</v>
      </c>
      <c r="K25" s="24" t="s">
        <v>101</v>
      </c>
      <c r="L25" s="31"/>
    </row>
    <row r="26" spans="1:12" x14ac:dyDescent="0.15">
      <c r="A26" s="30">
        <v>23</v>
      </c>
      <c r="B26" s="23">
        <f t="shared" ca="1" si="0"/>
        <v>74.2</v>
      </c>
      <c r="C26" s="23">
        <f t="shared" ca="1" si="1"/>
        <v>170.8</v>
      </c>
      <c r="D26" s="31"/>
      <c r="G26" s="30" t="s">
        <v>73</v>
      </c>
      <c r="H26" s="6" t="s">
        <v>82</v>
      </c>
      <c r="I26" s="26" t="s">
        <v>102</v>
      </c>
      <c r="J26" s="6" t="s">
        <v>101</v>
      </c>
      <c r="K26" s="24" t="s">
        <v>101</v>
      </c>
      <c r="L26" s="31"/>
    </row>
    <row r="27" spans="1:12" x14ac:dyDescent="0.15">
      <c r="A27" s="30">
        <v>24</v>
      </c>
      <c r="B27" s="23">
        <f t="shared" ca="1" si="0"/>
        <v>74.900000000000006</v>
      </c>
      <c r="C27" s="23">
        <f t="shared" ca="1" si="1"/>
        <v>178.7</v>
      </c>
      <c r="D27" s="31"/>
      <c r="G27" s="30" t="s">
        <v>74</v>
      </c>
      <c r="H27" s="6" t="s">
        <v>83</v>
      </c>
      <c r="I27" s="26" t="s">
        <v>99</v>
      </c>
      <c r="J27" s="6" t="s">
        <v>101</v>
      </c>
      <c r="K27" s="24" t="s">
        <v>101</v>
      </c>
      <c r="L27" s="31"/>
    </row>
    <row r="28" spans="1:12" ht="14.25" thickBot="1" x14ac:dyDescent="0.2">
      <c r="A28" s="30">
        <v>25</v>
      </c>
      <c r="B28" s="23">
        <f t="shared" ca="1" si="0"/>
        <v>68</v>
      </c>
      <c r="C28" s="23">
        <f t="shared" ca="1" si="1"/>
        <v>158.80000000000001</v>
      </c>
      <c r="D28" s="31"/>
      <c r="G28" s="33" t="s">
        <v>75</v>
      </c>
      <c r="H28" s="38" t="s">
        <v>84</v>
      </c>
      <c r="I28" s="41" t="s">
        <v>101</v>
      </c>
      <c r="J28" s="38" t="s">
        <v>101</v>
      </c>
      <c r="K28" s="35" t="s">
        <v>99</v>
      </c>
      <c r="L28" s="36"/>
    </row>
    <row r="29" spans="1:12" x14ac:dyDescent="0.15">
      <c r="A29" s="30">
        <v>26</v>
      </c>
      <c r="B29" s="23">
        <f t="shared" ca="1" si="0"/>
        <v>68.599999999999994</v>
      </c>
      <c r="C29" s="23">
        <f t="shared" ca="1" si="1"/>
        <v>165.6</v>
      </c>
      <c r="D29" s="31"/>
      <c r="G29" t="s">
        <v>16</v>
      </c>
      <c r="I29" s="22">
        <f>SUM(I21:I28)</f>
        <v>0</v>
      </c>
      <c r="J29" t="s">
        <v>66</v>
      </c>
    </row>
    <row r="30" spans="1:12" x14ac:dyDescent="0.15">
      <c r="A30" s="30">
        <v>27</v>
      </c>
      <c r="B30" s="23">
        <f t="shared" ca="1" si="0"/>
        <v>74.3</v>
      </c>
      <c r="C30" s="23">
        <f t="shared" ca="1" si="1"/>
        <v>170.1</v>
      </c>
      <c r="D30" s="31"/>
    </row>
    <row r="31" spans="1:12" x14ac:dyDescent="0.15">
      <c r="A31" s="30">
        <v>28</v>
      </c>
      <c r="B31" s="23">
        <f t="shared" ca="1" si="0"/>
        <v>73</v>
      </c>
      <c r="C31" s="23">
        <f t="shared" ca="1" si="1"/>
        <v>179.5</v>
      </c>
      <c r="D31" s="31"/>
    </row>
    <row r="32" spans="1:12" x14ac:dyDescent="0.15">
      <c r="A32" s="30">
        <v>29</v>
      </c>
      <c r="B32" s="23">
        <f t="shared" ca="1" si="0"/>
        <v>74.900000000000006</v>
      </c>
      <c r="C32" s="23">
        <f t="shared" ca="1" si="1"/>
        <v>173.1</v>
      </c>
      <c r="D32" s="31"/>
    </row>
    <row r="33" spans="1:4" x14ac:dyDescent="0.15">
      <c r="A33" s="30">
        <v>30</v>
      </c>
      <c r="B33" s="23">
        <f t="shared" ca="1" si="0"/>
        <v>69.2</v>
      </c>
      <c r="C33" s="23">
        <f t="shared" ca="1" si="1"/>
        <v>167.5</v>
      </c>
      <c r="D33" s="31"/>
    </row>
    <row r="34" spans="1:4" x14ac:dyDescent="0.15">
      <c r="A34" s="30">
        <v>31</v>
      </c>
      <c r="B34" s="23">
        <f t="shared" ca="1" si="0"/>
        <v>67</v>
      </c>
      <c r="C34" s="23">
        <f t="shared" ca="1" si="1"/>
        <v>180.3</v>
      </c>
      <c r="D34" s="31"/>
    </row>
    <row r="35" spans="1:4" x14ac:dyDescent="0.15">
      <c r="A35" s="30">
        <v>32</v>
      </c>
      <c r="B35" s="23">
        <f t="shared" ca="1" si="0"/>
        <v>68.5</v>
      </c>
      <c r="C35" s="23">
        <f t="shared" ca="1" si="1"/>
        <v>159.30000000000001</v>
      </c>
      <c r="D35" s="31"/>
    </row>
    <row r="36" spans="1:4" x14ac:dyDescent="0.15">
      <c r="A36" s="30">
        <v>33</v>
      </c>
      <c r="B36" s="23">
        <f t="shared" ca="1" si="0"/>
        <v>67.900000000000006</v>
      </c>
      <c r="C36" s="23">
        <f t="shared" ca="1" si="1"/>
        <v>160.4</v>
      </c>
      <c r="D36" s="31"/>
    </row>
    <row r="37" spans="1:4" x14ac:dyDescent="0.15">
      <c r="A37" s="30">
        <v>34</v>
      </c>
      <c r="B37" s="23">
        <f t="shared" ca="1" si="0"/>
        <v>73.7</v>
      </c>
      <c r="C37" s="23">
        <f t="shared" ca="1" si="1"/>
        <v>168.9</v>
      </c>
      <c r="D37" s="31"/>
    </row>
    <row r="38" spans="1:4" x14ac:dyDescent="0.15">
      <c r="A38" s="30">
        <v>35</v>
      </c>
      <c r="B38" s="23">
        <f t="shared" ca="1" si="0"/>
        <v>73.400000000000006</v>
      </c>
      <c r="C38" s="23">
        <f t="shared" ca="1" si="1"/>
        <v>172.3</v>
      </c>
      <c r="D38" s="31"/>
    </row>
    <row r="39" spans="1:4" x14ac:dyDescent="0.15">
      <c r="A39" s="30">
        <v>36</v>
      </c>
      <c r="B39" s="23">
        <f t="shared" ca="1" si="0"/>
        <v>67.2</v>
      </c>
      <c r="C39" s="23">
        <f t="shared" ca="1" si="1"/>
        <v>157.1</v>
      </c>
      <c r="D39" s="31"/>
    </row>
    <row r="40" spans="1:4" x14ac:dyDescent="0.15">
      <c r="A40" s="30">
        <v>37</v>
      </c>
      <c r="B40" s="23">
        <f t="shared" ca="1" si="0"/>
        <v>65.400000000000006</v>
      </c>
      <c r="C40" s="23">
        <f t="shared" ca="1" si="1"/>
        <v>180.1</v>
      </c>
      <c r="D40" s="31"/>
    </row>
    <row r="41" spans="1:4" x14ac:dyDescent="0.15">
      <c r="A41" s="30">
        <v>38</v>
      </c>
      <c r="B41" s="23">
        <f t="shared" ca="1" si="0"/>
        <v>65.3</v>
      </c>
      <c r="C41" s="23">
        <f t="shared" ca="1" si="1"/>
        <v>169.3</v>
      </c>
      <c r="D41" s="31"/>
    </row>
    <row r="42" spans="1:4" x14ac:dyDescent="0.15">
      <c r="A42" s="30">
        <v>39</v>
      </c>
      <c r="B42" s="23">
        <f t="shared" ca="1" si="0"/>
        <v>67.8</v>
      </c>
      <c r="C42" s="23">
        <f t="shared" ca="1" si="1"/>
        <v>174.2</v>
      </c>
      <c r="D42" s="31"/>
    </row>
    <row r="43" spans="1:4" x14ac:dyDescent="0.15">
      <c r="A43" s="30">
        <v>40</v>
      </c>
      <c r="B43" s="23">
        <f t="shared" ca="1" si="0"/>
        <v>69.7</v>
      </c>
      <c r="C43" s="23">
        <f t="shared" ca="1" si="1"/>
        <v>163.4</v>
      </c>
      <c r="D43" s="31"/>
    </row>
    <row r="44" spans="1:4" x14ac:dyDescent="0.15">
      <c r="A44" s="30">
        <v>41</v>
      </c>
      <c r="B44" s="23">
        <f t="shared" ca="1" si="0"/>
        <v>73.5</v>
      </c>
      <c r="C44" s="23">
        <f t="shared" ca="1" si="1"/>
        <v>159.19999999999999</v>
      </c>
      <c r="D44" s="31"/>
    </row>
    <row r="45" spans="1:4" x14ac:dyDescent="0.15">
      <c r="A45" s="30">
        <v>42</v>
      </c>
      <c r="B45" s="23">
        <f t="shared" ca="1" si="0"/>
        <v>65.8</v>
      </c>
      <c r="C45" s="23">
        <f t="shared" ca="1" si="1"/>
        <v>179</v>
      </c>
      <c r="D45" s="31"/>
    </row>
    <row r="46" spans="1:4" x14ac:dyDescent="0.15">
      <c r="A46" s="30">
        <v>43</v>
      </c>
      <c r="B46" s="23">
        <f t="shared" ca="1" si="0"/>
        <v>67.7</v>
      </c>
      <c r="C46" s="23">
        <f t="shared" ca="1" si="1"/>
        <v>162.9</v>
      </c>
      <c r="D46" s="31"/>
    </row>
    <row r="47" spans="1:4" x14ac:dyDescent="0.15">
      <c r="A47" s="30">
        <v>44</v>
      </c>
      <c r="B47" s="23">
        <f t="shared" ca="1" si="0"/>
        <v>67.5</v>
      </c>
      <c r="C47" s="23">
        <f t="shared" ca="1" si="1"/>
        <v>179.5</v>
      </c>
      <c r="D47" s="31"/>
    </row>
    <row r="48" spans="1:4" x14ac:dyDescent="0.15">
      <c r="A48" s="30">
        <v>45</v>
      </c>
      <c r="B48" s="23">
        <f t="shared" ca="1" si="0"/>
        <v>69.900000000000006</v>
      </c>
      <c r="C48" s="23">
        <f t="shared" ca="1" si="1"/>
        <v>160.80000000000001</v>
      </c>
      <c r="D48" s="31"/>
    </row>
    <row r="49" spans="1:4" x14ac:dyDescent="0.15">
      <c r="A49" s="30">
        <v>46</v>
      </c>
      <c r="B49" s="23">
        <f t="shared" ca="1" si="0"/>
        <v>72</v>
      </c>
      <c r="C49" s="23">
        <f t="shared" ca="1" si="1"/>
        <v>165.7</v>
      </c>
      <c r="D49" s="31"/>
    </row>
    <row r="50" spans="1:4" x14ac:dyDescent="0.15">
      <c r="A50" s="30">
        <v>47</v>
      </c>
      <c r="B50" s="23">
        <f t="shared" ca="1" si="0"/>
        <v>69.8</v>
      </c>
      <c r="C50" s="23">
        <f t="shared" ca="1" si="1"/>
        <v>183.5</v>
      </c>
      <c r="D50" s="31"/>
    </row>
    <row r="51" spans="1:4" x14ac:dyDescent="0.15">
      <c r="A51" s="30">
        <v>48</v>
      </c>
      <c r="B51" s="23">
        <f t="shared" ca="1" si="0"/>
        <v>70.5</v>
      </c>
      <c r="C51" s="23">
        <f t="shared" ca="1" si="1"/>
        <v>184.5</v>
      </c>
      <c r="D51" s="31"/>
    </row>
    <row r="52" spans="1:4" x14ac:dyDescent="0.15">
      <c r="A52" s="30">
        <v>49</v>
      </c>
      <c r="B52" s="23">
        <f t="shared" ca="1" si="0"/>
        <v>68.7</v>
      </c>
      <c r="C52" s="23">
        <f t="shared" ca="1" si="1"/>
        <v>169.6</v>
      </c>
      <c r="D52" s="31"/>
    </row>
    <row r="53" spans="1:4" x14ac:dyDescent="0.15">
      <c r="A53" s="30">
        <v>50</v>
      </c>
      <c r="B53" s="23">
        <f t="shared" ca="1" si="0"/>
        <v>66.900000000000006</v>
      </c>
      <c r="C53" s="23">
        <f t="shared" ca="1" si="1"/>
        <v>183.8</v>
      </c>
      <c r="D53" s="31"/>
    </row>
    <row r="54" spans="1:4" x14ac:dyDescent="0.15">
      <c r="A54" s="32" t="s">
        <v>44</v>
      </c>
      <c r="B54" s="23">
        <f ca="1">AVERAGE(B4:B53)</f>
        <v>70.349999999999994</v>
      </c>
      <c r="C54" s="24">
        <f ca="1">AVERAGE(C4:C53)</f>
        <v>171.31399999999996</v>
      </c>
      <c r="D54" s="31"/>
    </row>
    <row r="55" spans="1:4" x14ac:dyDescent="0.15">
      <c r="A55" s="30" t="s">
        <v>45</v>
      </c>
      <c r="B55" s="23">
        <f ca="1">MAX($B$4:$B$53)</f>
        <v>74.900000000000006</v>
      </c>
      <c r="C55" s="24">
        <f ca="1">MAX($C$4:$C$53)</f>
        <v>184.9</v>
      </c>
      <c r="D55" s="31"/>
    </row>
    <row r="56" spans="1:4" ht="14.25" thickBot="1" x14ac:dyDescent="0.2">
      <c r="A56" s="33" t="s">
        <v>46</v>
      </c>
      <c r="B56" s="34">
        <f ca="1">MIN($B$4:$B$53)</f>
        <v>65.2</v>
      </c>
      <c r="C56" s="35">
        <f ca="1">MIN($C$4:$C$53)</f>
        <v>157.1</v>
      </c>
      <c r="D56" s="36"/>
    </row>
  </sheetData>
  <phoneticPr fontId="2"/>
  <printOptions headings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D4" sqref="D4"/>
    </sheetView>
  </sheetViews>
  <sheetFormatPr defaultRowHeight="13.5" x14ac:dyDescent="0.15"/>
  <cols>
    <col min="7" max="7" width="14.5" customWidth="1"/>
  </cols>
  <sheetData>
    <row r="1" spans="1:20" x14ac:dyDescent="0.15">
      <c r="A1" t="s">
        <v>106</v>
      </c>
    </row>
    <row r="2" spans="1:20" x14ac:dyDescent="0.15">
      <c r="D2" s="12" t="s">
        <v>112</v>
      </c>
    </row>
    <row r="3" spans="1:20" x14ac:dyDescent="0.15">
      <c r="A3" s="64" t="s">
        <v>123</v>
      </c>
      <c r="B3" s="65"/>
      <c r="D3" s="64" t="s">
        <v>122</v>
      </c>
      <c r="G3" s="12" t="s">
        <v>113</v>
      </c>
      <c r="H3" t="s">
        <v>116</v>
      </c>
    </row>
    <row r="4" spans="1:20" x14ac:dyDescent="0.15">
      <c r="A4" t="s">
        <v>107</v>
      </c>
      <c r="B4" t="s">
        <v>108</v>
      </c>
      <c r="C4" t="s">
        <v>130</v>
      </c>
      <c r="D4" t="s">
        <v>109</v>
      </c>
      <c r="E4" t="s">
        <v>108</v>
      </c>
      <c r="G4" s="50" t="s">
        <v>114</v>
      </c>
      <c r="H4" s="50" t="s">
        <v>115</v>
      </c>
    </row>
    <row r="5" spans="1:20" x14ac:dyDescent="0.15">
      <c r="A5" s="47" t="s">
        <v>110</v>
      </c>
      <c r="B5" s="47" t="s">
        <v>111</v>
      </c>
      <c r="D5" s="47" t="s">
        <v>110</v>
      </c>
      <c r="E5" s="47" t="s">
        <v>111</v>
      </c>
      <c r="H5" s="47" t="s">
        <v>110</v>
      </c>
      <c r="I5" s="47" t="s">
        <v>111</v>
      </c>
    </row>
    <row r="6" spans="1:20" x14ac:dyDescent="0.15">
      <c r="A6" s="6">
        <v>157.1</v>
      </c>
      <c r="B6" s="6">
        <v>56</v>
      </c>
      <c r="C6">
        <v>1</v>
      </c>
      <c r="D6" s="49">
        <f>IF(ROUND(A6,-1)-A6&gt;0,ROUND(A6,-1)-5,ROUND(A6,-1))</f>
        <v>155</v>
      </c>
      <c r="E6" s="49">
        <f>IF(ROUND(B6,-1)-B6&gt;0,ROUND(B6,-1)-5,ROUND(B6,-1))</f>
        <v>55</v>
      </c>
      <c r="G6" s="12" t="s">
        <v>124</v>
      </c>
      <c r="H6">
        <f>MAX(D6:D40)</f>
        <v>170</v>
      </c>
      <c r="I6">
        <f>MAX(E6:E40)</f>
        <v>85</v>
      </c>
    </row>
    <row r="7" spans="1:20" x14ac:dyDescent="0.15">
      <c r="A7" s="6">
        <v>154.30000000000001</v>
      </c>
      <c r="B7" s="6">
        <v>49.9</v>
      </c>
      <c r="C7">
        <v>2</v>
      </c>
      <c r="D7" s="49">
        <f t="shared" ref="D7:D40" si="0">IF(ROUND(A7,-1)-A7&gt;0,ROUND(A7,-1)-5,ROUND(A7,-1))</f>
        <v>150</v>
      </c>
      <c r="E7" s="49">
        <f t="shared" ref="E7:E40" si="1">IF(ROUND(B7,-1)-B7&gt;0,ROUND(B7,-1)-5,ROUND(B7,-1))</f>
        <v>45</v>
      </c>
      <c r="G7" s="12" t="s">
        <v>125</v>
      </c>
      <c r="H7">
        <f>MIN(D6:D40)</f>
        <v>135</v>
      </c>
      <c r="I7">
        <f>MIN(E6:E40)</f>
        <v>35</v>
      </c>
    </row>
    <row r="8" spans="1:20" ht="14.25" thickBot="1" x14ac:dyDescent="0.2">
      <c r="A8" s="6">
        <v>157</v>
      </c>
      <c r="B8" s="6">
        <v>49</v>
      </c>
      <c r="C8">
        <v>3</v>
      </c>
      <c r="D8" s="49">
        <f t="shared" si="0"/>
        <v>155</v>
      </c>
      <c r="E8" s="49">
        <f t="shared" si="1"/>
        <v>45</v>
      </c>
    </row>
    <row r="9" spans="1:20" ht="14.25" thickBot="1" x14ac:dyDescent="0.2">
      <c r="A9" s="6">
        <v>158.5</v>
      </c>
      <c r="B9" s="6">
        <v>55.5</v>
      </c>
      <c r="C9">
        <v>4</v>
      </c>
      <c r="D9" s="49">
        <f t="shared" si="0"/>
        <v>155</v>
      </c>
      <c r="E9" s="49">
        <f t="shared" si="1"/>
        <v>55</v>
      </c>
      <c r="I9" s="57" t="s">
        <v>126</v>
      </c>
      <c r="J9" s="58"/>
      <c r="K9" s="58"/>
      <c r="L9" s="58"/>
      <c r="M9" s="58"/>
      <c r="N9" s="58"/>
      <c r="O9" s="58"/>
      <c r="P9" s="59"/>
    </row>
    <row r="10" spans="1:20" ht="14.25" thickBot="1" x14ac:dyDescent="0.2">
      <c r="A10" s="48">
        <v>153</v>
      </c>
      <c r="B10" s="48">
        <v>49</v>
      </c>
      <c r="C10">
        <v>5</v>
      </c>
      <c r="D10" s="55">
        <f t="shared" si="0"/>
        <v>150</v>
      </c>
      <c r="E10" s="55">
        <f t="shared" si="1"/>
        <v>45</v>
      </c>
      <c r="H10" s="6"/>
      <c r="I10" s="56">
        <v>135</v>
      </c>
      <c r="J10" s="56">
        <v>140</v>
      </c>
      <c r="K10" s="56">
        <v>145</v>
      </c>
      <c r="L10" s="56">
        <v>150</v>
      </c>
      <c r="M10" s="56">
        <v>155</v>
      </c>
      <c r="N10" s="56">
        <v>160</v>
      </c>
      <c r="O10" s="56">
        <v>165</v>
      </c>
      <c r="P10" s="56">
        <v>170</v>
      </c>
      <c r="Q10" s="6" t="s">
        <v>129</v>
      </c>
    </row>
    <row r="11" spans="1:20" x14ac:dyDescent="0.15">
      <c r="A11" s="6">
        <v>148.69999999999999</v>
      </c>
      <c r="B11" s="6">
        <v>51.5</v>
      </c>
      <c r="C11">
        <v>6</v>
      </c>
      <c r="D11" s="49">
        <f t="shared" si="0"/>
        <v>145</v>
      </c>
      <c r="E11" s="49">
        <f t="shared" si="1"/>
        <v>50</v>
      </c>
      <c r="G11" s="61" t="s">
        <v>127</v>
      </c>
      <c r="H11" s="60">
        <v>35</v>
      </c>
      <c r="I11" s="6">
        <f>COUNTIFS($E$6:$E$40,$H11,$D$6:$D$40,I$10)</f>
        <v>1</v>
      </c>
      <c r="J11" s="6">
        <f>COUNTIFS($E$6:$E$40,$H11,$D$6:$D$40,J$10)</f>
        <v>0</v>
      </c>
      <c r="K11" s="6">
        <f t="shared" ref="J11:P21" si="2">COUNTIFS($E$6:$E$40,$H11,$D$6:$D$40,K$10)</f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>COUNTIFS($E$6:$E$40,$H11,$D$6:$D$40,P$10)</f>
        <v>0</v>
      </c>
      <c r="Q11" s="6">
        <f>SUM(I11:P11)</f>
        <v>1</v>
      </c>
      <c r="R11" t="s">
        <v>128</v>
      </c>
      <c r="S11" t="s">
        <v>128</v>
      </c>
      <c r="T11">
        <f>SUM(I11:P11)</f>
        <v>1</v>
      </c>
    </row>
    <row r="12" spans="1:20" x14ac:dyDescent="0.15">
      <c r="A12" s="6">
        <v>149.19999999999999</v>
      </c>
      <c r="B12" s="6">
        <v>47.5</v>
      </c>
      <c r="C12">
        <v>7</v>
      </c>
      <c r="D12" s="49">
        <f t="shared" si="0"/>
        <v>145</v>
      </c>
      <c r="E12" s="49">
        <f t="shared" si="1"/>
        <v>45</v>
      </c>
      <c r="G12" s="62"/>
      <c r="H12" s="60">
        <v>40</v>
      </c>
      <c r="I12" s="6">
        <f t="shared" ref="I12:J21" si="3">COUNTIFS($E$6:$E$40,$H12,$D$6:$D$40,I$10)</f>
        <v>1</v>
      </c>
      <c r="J12" s="6">
        <f t="shared" si="3"/>
        <v>0</v>
      </c>
      <c r="K12" s="6">
        <f t="shared" si="2"/>
        <v>2</v>
      </c>
      <c r="L12" s="6">
        <f t="shared" si="2"/>
        <v>1</v>
      </c>
      <c r="M12" s="6">
        <f t="shared" si="2"/>
        <v>0</v>
      </c>
      <c r="N12" s="6">
        <f t="shared" si="2"/>
        <v>0</v>
      </c>
      <c r="O12" s="6">
        <f t="shared" si="2"/>
        <v>0</v>
      </c>
      <c r="P12" s="6">
        <f t="shared" si="2"/>
        <v>0</v>
      </c>
      <c r="Q12" s="6">
        <f t="shared" ref="Q12:Q21" si="4">SUM(I12:P12)</f>
        <v>4</v>
      </c>
    </row>
    <row r="13" spans="1:20" x14ac:dyDescent="0.15">
      <c r="A13" s="6">
        <v>162.80000000000001</v>
      </c>
      <c r="B13" s="6">
        <v>56.5</v>
      </c>
      <c r="C13">
        <v>8</v>
      </c>
      <c r="D13" s="49">
        <f t="shared" si="0"/>
        <v>160</v>
      </c>
      <c r="E13" s="49">
        <f t="shared" si="1"/>
        <v>55</v>
      </c>
      <c r="G13" s="62"/>
      <c r="H13" s="60">
        <v>45</v>
      </c>
      <c r="I13" s="6">
        <f t="shared" si="3"/>
        <v>0</v>
      </c>
      <c r="J13" s="6">
        <f t="shared" si="3"/>
        <v>0</v>
      </c>
      <c r="K13" s="6">
        <f t="shared" si="2"/>
        <v>3</v>
      </c>
      <c r="L13" s="6">
        <f t="shared" si="2"/>
        <v>4</v>
      </c>
      <c r="M13" s="6">
        <f t="shared" si="2"/>
        <v>1</v>
      </c>
      <c r="N13" s="6">
        <f t="shared" si="2"/>
        <v>0</v>
      </c>
      <c r="O13" s="6">
        <f t="shared" si="2"/>
        <v>0</v>
      </c>
      <c r="P13" s="6">
        <f t="shared" si="2"/>
        <v>0</v>
      </c>
      <c r="Q13" s="6">
        <f t="shared" si="4"/>
        <v>8</v>
      </c>
    </row>
    <row r="14" spans="1:20" x14ac:dyDescent="0.15">
      <c r="A14" s="6">
        <v>138.5</v>
      </c>
      <c r="B14" s="6">
        <v>40</v>
      </c>
      <c r="C14">
        <v>9</v>
      </c>
      <c r="D14" s="49">
        <f t="shared" si="0"/>
        <v>135</v>
      </c>
      <c r="E14" s="49">
        <f t="shared" si="1"/>
        <v>40</v>
      </c>
      <c r="G14" s="62"/>
      <c r="H14" s="60">
        <v>50</v>
      </c>
      <c r="I14" s="6">
        <f t="shared" si="3"/>
        <v>0</v>
      </c>
      <c r="J14" s="6">
        <f t="shared" si="3"/>
        <v>0</v>
      </c>
      <c r="K14" s="6">
        <f t="shared" si="2"/>
        <v>1</v>
      </c>
      <c r="L14" s="6">
        <f t="shared" si="2"/>
        <v>4</v>
      </c>
      <c r="M14" s="6">
        <f t="shared" si="2"/>
        <v>0</v>
      </c>
      <c r="N14" s="6">
        <f t="shared" si="2"/>
        <v>1</v>
      </c>
      <c r="O14" s="6">
        <f t="shared" si="2"/>
        <v>0</v>
      </c>
      <c r="P14" s="6">
        <f t="shared" si="2"/>
        <v>0</v>
      </c>
      <c r="Q14" s="6">
        <f t="shared" si="4"/>
        <v>6</v>
      </c>
    </row>
    <row r="15" spans="1:20" x14ac:dyDescent="0.15">
      <c r="A15" s="48">
        <v>166.7</v>
      </c>
      <c r="B15" s="48">
        <v>62.5</v>
      </c>
      <c r="C15">
        <v>10</v>
      </c>
      <c r="D15" s="55">
        <f t="shared" si="0"/>
        <v>165</v>
      </c>
      <c r="E15" s="55">
        <f t="shared" si="1"/>
        <v>60</v>
      </c>
      <c r="G15" s="62"/>
      <c r="H15" s="60">
        <v>55</v>
      </c>
      <c r="I15" s="6">
        <f t="shared" si="3"/>
        <v>0</v>
      </c>
      <c r="J15" s="6">
        <f t="shared" si="3"/>
        <v>0</v>
      </c>
      <c r="K15" s="6">
        <f t="shared" si="2"/>
        <v>0</v>
      </c>
      <c r="L15" s="6">
        <f t="shared" si="2"/>
        <v>1</v>
      </c>
      <c r="M15" s="6">
        <f t="shared" si="2"/>
        <v>3</v>
      </c>
      <c r="N15" s="6">
        <f t="shared" si="2"/>
        <v>1</v>
      </c>
      <c r="O15" s="6">
        <f t="shared" si="2"/>
        <v>0</v>
      </c>
      <c r="P15" s="6">
        <f t="shared" si="2"/>
        <v>0</v>
      </c>
      <c r="Q15" s="6">
        <f t="shared" si="4"/>
        <v>5</v>
      </c>
    </row>
    <row r="16" spans="1:20" x14ac:dyDescent="0.15">
      <c r="A16" s="6">
        <v>164</v>
      </c>
      <c r="B16" s="6">
        <v>72.5</v>
      </c>
      <c r="C16">
        <v>11</v>
      </c>
      <c r="D16" s="49">
        <f t="shared" si="0"/>
        <v>160</v>
      </c>
      <c r="E16" s="49">
        <f t="shared" si="1"/>
        <v>70</v>
      </c>
      <c r="G16" s="62"/>
      <c r="H16" s="60">
        <v>60</v>
      </c>
      <c r="I16" s="6">
        <f t="shared" si="3"/>
        <v>0</v>
      </c>
      <c r="J16" s="6">
        <f t="shared" si="3"/>
        <v>0</v>
      </c>
      <c r="K16" s="6">
        <f t="shared" si="2"/>
        <v>2</v>
      </c>
      <c r="L16" s="6">
        <f t="shared" si="2"/>
        <v>0</v>
      </c>
      <c r="M16" s="6">
        <f t="shared" si="2"/>
        <v>0</v>
      </c>
      <c r="N16" s="6">
        <f t="shared" si="2"/>
        <v>0</v>
      </c>
      <c r="O16" s="6">
        <f t="shared" si="2"/>
        <v>1</v>
      </c>
      <c r="P16" s="6">
        <f t="shared" si="2"/>
        <v>0</v>
      </c>
      <c r="Q16" s="6">
        <f t="shared" si="4"/>
        <v>3</v>
      </c>
    </row>
    <row r="17" spans="1:17" x14ac:dyDescent="0.15">
      <c r="A17" s="6">
        <v>150.9</v>
      </c>
      <c r="B17" s="6">
        <v>65.5</v>
      </c>
      <c r="C17">
        <v>12</v>
      </c>
      <c r="D17" s="49">
        <f t="shared" si="0"/>
        <v>150</v>
      </c>
      <c r="E17" s="49">
        <f t="shared" si="1"/>
        <v>65</v>
      </c>
      <c r="G17" s="62"/>
      <c r="H17" s="60">
        <v>65</v>
      </c>
      <c r="I17" s="6">
        <f t="shared" si="3"/>
        <v>0</v>
      </c>
      <c r="J17" s="6">
        <f t="shared" si="3"/>
        <v>0</v>
      </c>
      <c r="K17" s="6">
        <f t="shared" si="2"/>
        <v>0</v>
      </c>
      <c r="L17" s="6">
        <f t="shared" si="2"/>
        <v>2</v>
      </c>
      <c r="M17" s="6">
        <f t="shared" si="2"/>
        <v>0</v>
      </c>
      <c r="N17" s="6">
        <f t="shared" si="2"/>
        <v>0</v>
      </c>
      <c r="O17" s="6">
        <f t="shared" si="2"/>
        <v>3</v>
      </c>
      <c r="P17" s="6">
        <f t="shared" si="2"/>
        <v>0</v>
      </c>
      <c r="Q17" s="6">
        <f t="shared" si="4"/>
        <v>5</v>
      </c>
    </row>
    <row r="18" spans="1:17" x14ac:dyDescent="0.15">
      <c r="A18" s="6">
        <v>149.19999999999999</v>
      </c>
      <c r="B18" s="6">
        <v>64</v>
      </c>
      <c r="C18">
        <v>13</v>
      </c>
      <c r="D18" s="49">
        <f t="shared" si="0"/>
        <v>145</v>
      </c>
      <c r="E18" s="49">
        <f t="shared" si="1"/>
        <v>60</v>
      </c>
      <c r="G18" s="62"/>
      <c r="H18" s="60">
        <v>70</v>
      </c>
      <c r="I18" s="6">
        <f t="shared" si="3"/>
        <v>0</v>
      </c>
      <c r="J18" s="6">
        <f t="shared" si="3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1</v>
      </c>
      <c r="O18" s="6">
        <f t="shared" si="2"/>
        <v>0</v>
      </c>
      <c r="P18" s="6">
        <f t="shared" si="2"/>
        <v>0</v>
      </c>
      <c r="Q18" s="6">
        <f t="shared" si="4"/>
        <v>1</v>
      </c>
    </row>
    <row r="19" spans="1:17" x14ac:dyDescent="0.15">
      <c r="A19" s="6">
        <v>147.19999999999999</v>
      </c>
      <c r="B19" s="6">
        <v>41.5</v>
      </c>
      <c r="C19">
        <v>14</v>
      </c>
      <c r="D19" s="49">
        <f t="shared" si="0"/>
        <v>145</v>
      </c>
      <c r="E19" s="49">
        <f t="shared" si="1"/>
        <v>40</v>
      </c>
      <c r="G19" s="62"/>
      <c r="H19" s="60">
        <v>75</v>
      </c>
      <c r="I19" s="6">
        <f t="shared" si="3"/>
        <v>0</v>
      </c>
      <c r="J19" s="6">
        <f t="shared" si="3"/>
        <v>0</v>
      </c>
      <c r="K19" s="6">
        <f t="shared" si="2"/>
        <v>0</v>
      </c>
      <c r="L19" s="6">
        <f t="shared" si="2"/>
        <v>0</v>
      </c>
      <c r="M19" s="6">
        <f t="shared" si="2"/>
        <v>0</v>
      </c>
      <c r="N19" s="6">
        <f t="shared" si="2"/>
        <v>0</v>
      </c>
      <c r="O19" s="6">
        <f t="shared" si="2"/>
        <v>0</v>
      </c>
      <c r="P19" s="6">
        <f t="shared" si="2"/>
        <v>1</v>
      </c>
      <c r="Q19" s="6">
        <f t="shared" si="4"/>
        <v>1</v>
      </c>
    </row>
    <row r="20" spans="1:17" x14ac:dyDescent="0.15">
      <c r="A20" s="48">
        <v>147.30000000000001</v>
      </c>
      <c r="B20" s="48">
        <v>47</v>
      </c>
      <c r="C20">
        <v>15</v>
      </c>
      <c r="D20" s="55">
        <f t="shared" si="0"/>
        <v>145</v>
      </c>
      <c r="E20" s="55">
        <f t="shared" si="1"/>
        <v>45</v>
      </c>
      <c r="G20" s="62"/>
      <c r="H20" s="60">
        <v>80</v>
      </c>
      <c r="I20" s="6">
        <f t="shared" si="3"/>
        <v>0</v>
      </c>
      <c r="J20" s="6">
        <f t="shared" si="3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2"/>
        <v>0</v>
      </c>
      <c r="O20" s="6">
        <f t="shared" si="2"/>
        <v>0</v>
      </c>
      <c r="P20" s="6">
        <f t="shared" si="2"/>
        <v>0</v>
      </c>
      <c r="Q20" s="6">
        <f t="shared" si="4"/>
        <v>0</v>
      </c>
    </row>
    <row r="21" spans="1:17" ht="14.25" thickBot="1" x14ac:dyDescent="0.2">
      <c r="A21" s="6">
        <v>154</v>
      </c>
      <c r="B21" s="6">
        <v>50</v>
      </c>
      <c r="C21">
        <v>16</v>
      </c>
      <c r="D21" s="49">
        <f t="shared" si="0"/>
        <v>150</v>
      </c>
      <c r="E21" s="49">
        <f t="shared" si="1"/>
        <v>50</v>
      </c>
      <c r="G21" s="63"/>
      <c r="H21" s="60">
        <v>85</v>
      </c>
      <c r="I21" s="6">
        <f t="shared" si="3"/>
        <v>0</v>
      </c>
      <c r="J21" s="6">
        <f t="shared" si="3"/>
        <v>0</v>
      </c>
      <c r="K21" s="6">
        <f t="shared" si="2"/>
        <v>0</v>
      </c>
      <c r="L21" s="6">
        <f t="shared" si="2"/>
        <v>0</v>
      </c>
      <c r="M21" s="6">
        <f t="shared" si="2"/>
        <v>0</v>
      </c>
      <c r="N21" s="6">
        <f t="shared" si="2"/>
        <v>0</v>
      </c>
      <c r="O21" s="6">
        <f t="shared" si="2"/>
        <v>0</v>
      </c>
      <c r="P21" s="6">
        <f t="shared" si="2"/>
        <v>1</v>
      </c>
      <c r="Q21" s="6">
        <f t="shared" si="4"/>
        <v>1</v>
      </c>
    </row>
    <row r="22" spans="1:17" x14ac:dyDescent="0.15">
      <c r="A22" s="6">
        <v>152.19999999999999</v>
      </c>
      <c r="B22" s="6">
        <v>50</v>
      </c>
      <c r="C22">
        <v>17</v>
      </c>
      <c r="D22" s="49">
        <f t="shared" si="0"/>
        <v>150</v>
      </c>
      <c r="E22" s="49">
        <f t="shared" si="1"/>
        <v>50</v>
      </c>
      <c r="H22" s="6" t="s">
        <v>129</v>
      </c>
      <c r="I22" s="6">
        <f>SUM(I11:I21)</f>
        <v>2</v>
      </c>
      <c r="J22" s="6">
        <f t="shared" ref="J22:P22" si="5">SUM(J11:J21)</f>
        <v>0</v>
      </c>
      <c r="K22" s="6">
        <f t="shared" si="5"/>
        <v>8</v>
      </c>
      <c r="L22" s="6">
        <f t="shared" si="5"/>
        <v>12</v>
      </c>
      <c r="M22" s="6">
        <f t="shared" si="5"/>
        <v>4</v>
      </c>
      <c r="N22" s="6">
        <f t="shared" si="5"/>
        <v>3</v>
      </c>
      <c r="O22" s="6">
        <f t="shared" si="5"/>
        <v>4</v>
      </c>
      <c r="P22" s="6">
        <f t="shared" si="5"/>
        <v>2</v>
      </c>
      <c r="Q22" s="6">
        <f>SUM(Q11:Q21)</f>
        <v>35</v>
      </c>
    </row>
    <row r="23" spans="1:17" x14ac:dyDescent="0.15">
      <c r="A23" s="6">
        <v>171</v>
      </c>
      <c r="B23" s="6">
        <v>78.5</v>
      </c>
      <c r="C23">
        <v>18</v>
      </c>
      <c r="D23" s="49">
        <f t="shared" si="0"/>
        <v>170</v>
      </c>
      <c r="E23" s="49">
        <f t="shared" si="1"/>
        <v>75</v>
      </c>
    </row>
    <row r="24" spans="1:17" x14ac:dyDescent="0.15">
      <c r="A24" s="6">
        <v>146</v>
      </c>
      <c r="B24" s="6">
        <v>46</v>
      </c>
      <c r="C24">
        <v>19</v>
      </c>
      <c r="D24" s="49">
        <f t="shared" si="0"/>
        <v>145</v>
      </c>
      <c r="E24" s="49">
        <f t="shared" si="1"/>
        <v>45</v>
      </c>
    </row>
    <row r="25" spans="1:17" x14ac:dyDescent="0.15">
      <c r="A25" s="48">
        <v>154</v>
      </c>
      <c r="B25" s="48">
        <v>54.5</v>
      </c>
      <c r="C25">
        <v>20</v>
      </c>
      <c r="D25" s="55">
        <f t="shared" si="0"/>
        <v>150</v>
      </c>
      <c r="E25" s="55">
        <f t="shared" si="1"/>
        <v>50</v>
      </c>
    </row>
    <row r="26" spans="1:17" x14ac:dyDescent="0.15">
      <c r="A26" s="6">
        <v>159</v>
      </c>
      <c r="B26" s="6">
        <v>55</v>
      </c>
      <c r="C26">
        <v>21</v>
      </c>
      <c r="D26" s="49">
        <f t="shared" si="0"/>
        <v>155</v>
      </c>
      <c r="E26" s="49">
        <f t="shared" si="1"/>
        <v>55</v>
      </c>
    </row>
    <row r="27" spans="1:17" x14ac:dyDescent="0.15">
      <c r="A27" s="6">
        <v>152.5</v>
      </c>
      <c r="B27" s="6">
        <v>47.5</v>
      </c>
      <c r="C27">
        <v>22</v>
      </c>
      <c r="D27" s="49">
        <f t="shared" si="0"/>
        <v>150</v>
      </c>
      <c r="E27" s="49">
        <f t="shared" si="1"/>
        <v>45</v>
      </c>
    </row>
    <row r="28" spans="1:17" x14ac:dyDescent="0.15">
      <c r="A28" s="6">
        <v>167.3</v>
      </c>
      <c r="B28" s="6">
        <v>69</v>
      </c>
      <c r="C28">
        <v>23</v>
      </c>
      <c r="D28" s="49">
        <f t="shared" si="0"/>
        <v>165</v>
      </c>
      <c r="E28" s="49">
        <f t="shared" si="1"/>
        <v>65</v>
      </c>
    </row>
    <row r="29" spans="1:17" x14ac:dyDescent="0.15">
      <c r="A29" s="6">
        <v>154</v>
      </c>
      <c r="B29" s="6">
        <v>59.5</v>
      </c>
      <c r="C29">
        <v>24</v>
      </c>
      <c r="D29" s="49">
        <f t="shared" si="0"/>
        <v>150</v>
      </c>
      <c r="E29" s="49">
        <f t="shared" si="1"/>
        <v>55</v>
      </c>
    </row>
    <row r="30" spans="1:17" x14ac:dyDescent="0.15">
      <c r="A30" s="48">
        <v>166</v>
      </c>
      <c r="B30" s="48">
        <v>68.5</v>
      </c>
      <c r="C30">
        <v>25</v>
      </c>
      <c r="D30" s="55">
        <f t="shared" si="0"/>
        <v>165</v>
      </c>
      <c r="E30" s="55">
        <f t="shared" si="1"/>
        <v>65</v>
      </c>
    </row>
    <row r="31" spans="1:17" x14ac:dyDescent="0.15">
      <c r="A31" s="6">
        <v>150.9</v>
      </c>
      <c r="B31" s="6">
        <v>69</v>
      </c>
      <c r="C31">
        <v>26</v>
      </c>
      <c r="D31" s="49">
        <f t="shared" si="0"/>
        <v>150</v>
      </c>
      <c r="E31" s="49">
        <f t="shared" si="1"/>
        <v>65</v>
      </c>
    </row>
    <row r="32" spans="1:17" x14ac:dyDescent="0.15">
      <c r="A32" s="6">
        <v>162.69999999999999</v>
      </c>
      <c r="B32" s="6">
        <v>53.5</v>
      </c>
      <c r="C32">
        <v>27</v>
      </c>
      <c r="D32" s="49">
        <f t="shared" si="0"/>
        <v>160</v>
      </c>
      <c r="E32" s="49">
        <f t="shared" si="1"/>
        <v>50</v>
      </c>
    </row>
    <row r="33" spans="1:5" x14ac:dyDescent="0.15">
      <c r="A33" s="6">
        <v>174.9</v>
      </c>
      <c r="B33" s="6">
        <v>85</v>
      </c>
      <c r="C33">
        <v>28</v>
      </c>
      <c r="D33" s="49">
        <f t="shared" si="0"/>
        <v>170</v>
      </c>
      <c r="E33" s="49">
        <f t="shared" si="1"/>
        <v>85</v>
      </c>
    </row>
    <row r="34" spans="1:5" x14ac:dyDescent="0.15">
      <c r="A34" s="6">
        <v>150.30000000000001</v>
      </c>
      <c r="B34" s="6">
        <v>41.5</v>
      </c>
      <c r="C34">
        <v>29</v>
      </c>
      <c r="D34" s="49">
        <f t="shared" si="0"/>
        <v>150</v>
      </c>
      <c r="E34" s="49">
        <f t="shared" si="1"/>
        <v>40</v>
      </c>
    </row>
    <row r="35" spans="1:5" x14ac:dyDescent="0.15">
      <c r="A35" s="48">
        <v>165</v>
      </c>
      <c r="B35" s="48">
        <v>65</v>
      </c>
      <c r="C35">
        <v>30</v>
      </c>
      <c r="D35" s="55">
        <f t="shared" si="0"/>
        <v>165</v>
      </c>
      <c r="E35" s="55">
        <f t="shared" si="1"/>
        <v>65</v>
      </c>
    </row>
    <row r="36" spans="1:5" x14ac:dyDescent="0.15">
      <c r="A36" s="6">
        <v>152.80000000000001</v>
      </c>
      <c r="B36" s="6">
        <v>46</v>
      </c>
      <c r="C36">
        <v>31</v>
      </c>
      <c r="D36" s="49">
        <f t="shared" si="0"/>
        <v>150</v>
      </c>
      <c r="E36" s="49">
        <f t="shared" si="1"/>
        <v>45</v>
      </c>
    </row>
    <row r="37" spans="1:5" x14ac:dyDescent="0.15">
      <c r="A37" s="6">
        <v>147.4</v>
      </c>
      <c r="B37" s="6">
        <v>44</v>
      </c>
      <c r="C37">
        <v>32</v>
      </c>
      <c r="D37" s="49">
        <f t="shared" si="0"/>
        <v>145</v>
      </c>
      <c r="E37" s="49">
        <f t="shared" si="1"/>
        <v>40</v>
      </c>
    </row>
    <row r="38" spans="1:5" x14ac:dyDescent="0.15">
      <c r="A38" s="6">
        <v>153.1</v>
      </c>
      <c r="B38" s="6">
        <v>50.8</v>
      </c>
      <c r="C38">
        <v>33</v>
      </c>
      <c r="D38" s="49">
        <f t="shared" si="0"/>
        <v>150</v>
      </c>
      <c r="E38" s="49">
        <f t="shared" si="1"/>
        <v>50</v>
      </c>
    </row>
    <row r="39" spans="1:5" x14ac:dyDescent="0.15">
      <c r="A39" s="6">
        <v>136.19999999999999</v>
      </c>
      <c r="B39" s="6">
        <v>35</v>
      </c>
      <c r="C39">
        <v>34</v>
      </c>
      <c r="D39" s="49">
        <f t="shared" si="0"/>
        <v>135</v>
      </c>
      <c r="E39" s="49">
        <f t="shared" si="1"/>
        <v>35</v>
      </c>
    </row>
    <row r="40" spans="1:5" x14ac:dyDescent="0.15">
      <c r="A40" s="48">
        <v>148.1</v>
      </c>
      <c r="B40" s="48">
        <v>60.5</v>
      </c>
      <c r="C40">
        <v>35</v>
      </c>
      <c r="D40" s="55">
        <f t="shared" si="0"/>
        <v>145</v>
      </c>
      <c r="E40" s="55">
        <f t="shared" si="1"/>
        <v>60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集計結果</vt:lpstr>
      <vt:lpstr>問題</vt:lpstr>
      <vt:lpstr>解答</vt:lpstr>
      <vt:lpstr>連続型</vt:lpstr>
      <vt:lpstr>連続型解答</vt:lpstr>
      <vt:lpstr>離散化</vt:lpstr>
      <vt:lpstr>解答!Print_Area</vt:lpstr>
      <vt:lpstr>集計結果!Print_Area</vt:lpstr>
      <vt:lpstr>問題!Print_Area</vt:lpstr>
      <vt:lpstr>連続型!Print_Area</vt:lpstr>
      <vt:lpstr>連続型解答!Print_Area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yasuda-masami</dc:creator>
  <cp:lastModifiedBy>aobacho2</cp:lastModifiedBy>
  <cp:lastPrinted>2016-10-31T03:24:47Z</cp:lastPrinted>
  <dcterms:created xsi:type="dcterms:W3CDTF">2011-06-27T12:10:42Z</dcterms:created>
  <dcterms:modified xsi:type="dcterms:W3CDTF">2016-10-31T04:31:55Z</dcterms:modified>
</cp:coreProperties>
</file>